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 2024/PAGO 15/"/>
    </mc:Choice>
  </mc:AlternateContent>
  <xr:revisionPtr revIDLastSave="2" documentId="8_{5026A5DB-6421-4782-A139-E92299DD1B41}" xr6:coauthVersionLast="47" xr6:coauthVersionMax="47" xr10:uidLastSave="{B367CCA2-A992-4CD6-8AE0-958A830BCE48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definedNames>
    <definedName name="_xlnm._FilterDatabase" localSheetId="2" hidden="1">Datos!$A$1:$AB$32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M9" i="1" s="1"/>
  <c r="K8" i="1"/>
  <c r="K7" i="1"/>
  <c r="K6" i="1"/>
  <c r="K5" i="1"/>
  <c r="M5" i="1" s="1"/>
  <c r="K4" i="1"/>
  <c r="M4" i="1" s="1"/>
  <c r="K3" i="1"/>
  <c r="M3" i="1" s="1"/>
  <c r="K2" i="1"/>
  <c r="M6" i="1"/>
  <c r="M7" i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A1" i="4"/>
  <c r="B2" i="4" s="1"/>
  <c r="B1" i="10"/>
  <c r="B2" i="10" s="1"/>
  <c r="B40" i="10" s="1"/>
  <c r="A40" i="10" s="1"/>
  <c r="A1" i="10"/>
  <c r="A2" i="10" s="1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13" i="4"/>
  <c r="M2" i="1" l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<sst xmlns="http://schemas.openxmlformats.org/spreadsheetml/2006/main" count="697" uniqueCount="299">
  <si>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</si>
  <si>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</si>
  <si>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</si>
  <si>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</si>
  <si>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</si>
  <si>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</si>
  <si>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</si>
  <si>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</si>
  <si>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</si>
  <si>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</si>
  <si>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</si>
  <si>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</si>
  <si>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</si>
  <si>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</si>
  <si>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</si>
  <si>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</si>
  <si>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</si>
  <si>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</si>
  <si>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</si>
  <si>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</si>
  <si>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</si>
  <si>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</si>
  <si>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</si>
  <si>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</si>
  <si>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</si>
  <si>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</si>
  <si>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</si>
  <si>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</si>
  <si>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</si>
  <si>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</si>
  <si>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</si>
  <si>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</si>
  <si>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</si>
  <si>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</si>
  <si>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</si>
  <si>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</si>
  <si>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</si>
  <si>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</si>
  <si>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</si>
  <si>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</si>
  <si>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</si>
  <si>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</si>
  <si>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</si>
  <si>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</si>
  <si>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</si>
  <si>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</si>
  <si>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</si>
  <si>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</si>
  <si>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</si>
  <si>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</si>
  <si>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</si>
  <si>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</si>
  <si>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</si>
  <si>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</si>
  <si>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</si>
  <si>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</si>
  <si>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</si>
  <si>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</si>
  <si>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</si>
  <si>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</si>
  <si>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</si>
  <si>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</si>
  <si>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</si>
  <si>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</si>
  <si>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</si>
  <si>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</si>
  <si>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</si>
  <si>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</si>
  <si>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</si>
  <si>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</si>
  <si>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</si>
  <si>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</si>
  <si>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</si>
  <si>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</si>
  <si>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</si>
  <si>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</si>
  <si>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</si>
  <si>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</si>
  <si>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</si>
  <si>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</si>
  <si>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</si>
  <si>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Urea 1</t>
  </si>
  <si>
    <t>UREA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</si>
  <si>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</si>
  <si>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</si>
  <si>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</si>
  <si>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</si>
  <si>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</si>
  <si>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</si>
  <si>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</si>
  <si>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</si>
  <si>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</si>
  <si>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</si>
  <si>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</si>
  <si>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</si>
  <si>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</si>
  <si>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</si>
  <si>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OC 124276 OPERATIVOS - SSCJ</t>
  </si>
  <si>
    <t>En línea</t>
  </si>
  <si>
    <t>22:01</t>
  </si>
  <si>
    <t>14/07/2024</t>
  </si>
  <si>
    <t>18/07/2024</t>
  </si>
  <si>
    <t>17/07/2024</t>
  </si>
  <si>
    <t>23/07/2024</t>
  </si>
  <si>
    <t>19/07/2024</t>
  </si>
  <si>
    <t>07:35</t>
  </si>
  <si>
    <t>22/07/2024</t>
  </si>
  <si>
    <t>06:33</t>
  </si>
  <si>
    <t>24/07/2024</t>
  </si>
  <si>
    <t>25/07/2024</t>
  </si>
  <si>
    <t>27/07/2024</t>
  </si>
  <si>
    <t>26/07/2024</t>
  </si>
  <si>
    <t>15/07/2024</t>
  </si>
  <si>
    <t>BOMBEROS OC 124050</t>
  </si>
  <si>
    <t>OC 125715 FDL FONTIBON</t>
  </si>
  <si>
    <t>06:48</t>
  </si>
  <si>
    <t>06:41</t>
  </si>
  <si>
    <t>07:15</t>
  </si>
  <si>
    <t>07:55</t>
  </si>
  <si>
    <t>07:38</t>
  </si>
  <si>
    <t>08:18</t>
  </si>
  <si>
    <t>20:35</t>
  </si>
  <si>
    <t>11:06</t>
  </si>
  <si>
    <t>19:17</t>
  </si>
  <si>
    <t>10:18</t>
  </si>
  <si>
    <t>OC 109625 FDL CIUDAD BOLIVAR</t>
  </si>
  <si>
    <t>OC 27233 FDL SUMAPAZ</t>
  </si>
  <si>
    <t>SEC DE EDU OC 129184</t>
  </si>
  <si>
    <t>OC 125139 ADMINISTRATIVOS-SEC DIST SEG</t>
  </si>
  <si>
    <t>15:30</t>
  </si>
  <si>
    <t>07:07</t>
  </si>
  <si>
    <t>10:49</t>
  </si>
  <si>
    <t>20:21</t>
  </si>
  <si>
    <t>SD MUJER OC 121208</t>
  </si>
  <si>
    <t>PERSONERIA BTA OC 125366</t>
  </si>
  <si>
    <t>OC 125245 SDM-ADMINISTRATIVOS</t>
  </si>
  <si>
    <t>13:08</t>
  </si>
  <si>
    <t>15:35</t>
  </si>
  <si>
    <t>SEC DIST GOBIERNO OC 124873</t>
  </si>
  <si>
    <t>14:32</t>
  </si>
  <si>
    <t>OC 127680 FDL USME</t>
  </si>
  <si>
    <t>17:16</t>
  </si>
  <si>
    <t>17:15</t>
  </si>
  <si>
    <t>17:11</t>
  </si>
  <si>
    <t>EDS CENTRO BOGOTA</t>
  </si>
  <si>
    <t>FDL DE SANTAFE OC 126930</t>
  </si>
  <si>
    <t>01490409</t>
  </si>
  <si>
    <t>OBI772</t>
  </si>
  <si>
    <t>0040006276</t>
  </si>
  <si>
    <t>SG ALCALDIA MAYOR OC 125415</t>
  </si>
  <si>
    <t>266331</t>
  </si>
  <si>
    <t>01485342</t>
  </si>
  <si>
    <t>10:00</t>
  </si>
  <si>
    <t>OBH314</t>
  </si>
  <si>
    <t>321635</t>
  </si>
  <si>
    <t>01495072</t>
  </si>
  <si>
    <t>OBI768</t>
  </si>
  <si>
    <t>250191</t>
  </si>
  <si>
    <t>01494918</t>
  </si>
  <si>
    <t>OKZ914</t>
  </si>
  <si>
    <t>89876</t>
  </si>
  <si>
    <t>EDS JAVERIANA</t>
  </si>
  <si>
    <t>01216316</t>
  </si>
  <si>
    <t>02:33</t>
  </si>
  <si>
    <t>OKZ959</t>
  </si>
  <si>
    <t>152829</t>
  </si>
  <si>
    <t>OC 127647 SEC DIST PLANEACION</t>
  </si>
  <si>
    <t>FDL USAQUEN OC 106585</t>
  </si>
  <si>
    <t>03:42</t>
  </si>
  <si>
    <t>FDL Engativa calle 71 73 A 44 - OC 127635</t>
  </si>
  <si>
    <t>05:36</t>
  </si>
  <si>
    <t>OC 130556 FDL Barrios Unidos</t>
  </si>
  <si>
    <t>13:51</t>
  </si>
  <si>
    <t>10:36</t>
  </si>
  <si>
    <t>OC 125538 FDL BOSA</t>
  </si>
  <si>
    <t>06:46</t>
  </si>
  <si>
    <t>08:41</t>
  </si>
  <si>
    <t>01483129</t>
  </si>
  <si>
    <t>265802</t>
  </si>
  <si>
    <t>02318545</t>
  </si>
  <si>
    <t>OBG442</t>
  </si>
  <si>
    <t>166836</t>
  </si>
  <si>
    <t>01216510</t>
  </si>
  <si>
    <t>OBI770</t>
  </si>
  <si>
    <t>286361</t>
  </si>
  <si>
    <t>02188523</t>
  </si>
  <si>
    <t>OLM971</t>
  </si>
  <si>
    <t>155288</t>
  </si>
  <si>
    <t>02184068</t>
  </si>
  <si>
    <t>153019</t>
  </si>
  <si>
    <t>01218839</t>
  </si>
  <si>
    <t>153175</t>
  </si>
  <si>
    <t>02316849</t>
  </si>
  <si>
    <t>OLM972</t>
  </si>
  <si>
    <t>138515</t>
  </si>
  <si>
    <t>01487215</t>
  </si>
  <si>
    <t>OBI771</t>
  </si>
  <si>
    <t>322359</t>
  </si>
  <si>
    <t>01490151</t>
  </si>
  <si>
    <t>138935</t>
  </si>
  <si>
    <t>01487393</t>
  </si>
  <si>
    <t>322000</t>
  </si>
  <si>
    <t>01486319</t>
  </si>
  <si>
    <t>OLO562</t>
  </si>
  <si>
    <t>126548</t>
  </si>
  <si>
    <t>01492291</t>
  </si>
  <si>
    <t>322268</t>
  </si>
  <si>
    <t>02184164</t>
  </si>
  <si>
    <t>154881</t>
  </si>
  <si>
    <t>01221481</t>
  </si>
  <si>
    <t>153351</t>
  </si>
  <si>
    <t>03105369</t>
  </si>
  <si>
    <t>153552</t>
  </si>
  <si>
    <t>01486180</t>
  </si>
  <si>
    <t>266026</t>
  </si>
  <si>
    <t>02319840</t>
  </si>
  <si>
    <t>286832</t>
  </si>
  <si>
    <t>02322604</t>
  </si>
  <si>
    <t>OBI720</t>
  </si>
  <si>
    <t>213288</t>
  </si>
  <si>
    <t>01492069</t>
  </si>
  <si>
    <t>322703</t>
  </si>
  <si>
    <t>01492681</t>
  </si>
  <si>
    <t>287322</t>
  </si>
  <si>
    <t>01485936</t>
  </si>
  <si>
    <t>OLO563</t>
  </si>
  <si>
    <t>123130</t>
  </si>
  <si>
    <t>01487462</t>
  </si>
  <si>
    <t>89521</t>
  </si>
  <si>
    <t>01493355</t>
  </si>
  <si>
    <t>126932</t>
  </si>
  <si>
    <t>01495079</t>
  </si>
  <si>
    <t>322467</t>
  </si>
  <si>
    <t>03103861</t>
  </si>
  <si>
    <t>249822</t>
  </si>
  <si>
    <t>02190011</t>
  </si>
  <si>
    <t>153735</t>
  </si>
  <si>
    <t>Precio Especial</t>
  </si>
  <si>
    <t>13 AL 27 DE JULIO</t>
  </si>
  <si>
    <t>BOGOTA DISTRITO CAPITAL</t>
  </si>
  <si>
    <t>SKY</t>
  </si>
  <si>
    <t>CATEGORIA</t>
  </si>
  <si>
    <t>CIUDAD</t>
  </si>
  <si>
    <t>CONCEJO OC 64254</t>
  </si>
  <si>
    <t>CONSEJO DE BOGOTA</t>
  </si>
  <si>
    <t>DEF ESPACIO PUBL OC 95953</t>
  </si>
  <si>
    <t>DONACION ACPM</t>
  </si>
  <si>
    <t>DONACION GASOLINA</t>
  </si>
  <si>
    <t>FDL ANTONIO NARIÑO OC 14424</t>
  </si>
  <si>
    <t>FDL BARRIOS UNIDOS OC 112436</t>
  </si>
  <si>
    <t>FDL CHAPINERO OC 93787</t>
  </si>
  <si>
    <t>FDL CIUDAD BOLIVAR CAMION</t>
  </si>
  <si>
    <t>FDL DE LOS MARTIRES OC 38279</t>
  </si>
  <si>
    <t>FDL DE SANTAFE OC 121429</t>
  </si>
  <si>
    <t>FDL FONTIBON OC 98213</t>
  </si>
  <si>
    <t>FDL KENNEDY OC 60427</t>
  </si>
  <si>
    <t>FDL KENNEDY OC 6255</t>
  </si>
  <si>
    <t>FDL PUENTE ARANDA</t>
  </si>
  <si>
    <t>FDL RAFAEL URIBE URIBE OC 13727</t>
  </si>
  <si>
    <t>FDL SUMAPAZ - OC 84558</t>
  </si>
  <si>
    <t>FDL TEUSAQUILLO OC 66193</t>
  </si>
  <si>
    <t>FDL TUNJUELITO OC 6091</t>
  </si>
  <si>
    <t>MI JAVERIANA</t>
  </si>
  <si>
    <t>Minorista</t>
  </si>
  <si>
    <t>OC 103838</t>
  </si>
  <si>
    <t>OC 10386 FVS</t>
  </si>
  <si>
    <t>OC 105463 FDL BOSA</t>
  </si>
  <si>
    <t>OC 105636 SDM-GRUPO GUIA</t>
  </si>
  <si>
    <t>OC 105637 SDM-OPERATIVOS</t>
  </si>
  <si>
    <t>OC 106648 Fondo Desarrollo Local Usme</t>
  </si>
  <si>
    <t>OC 106648 Fondo Desarrollo Local Usme -</t>
  </si>
  <si>
    <t>OC 110038 CASAS ADM-SEC DIST SEG</t>
  </si>
  <si>
    <t>OC 3038</t>
  </si>
  <si>
    <t>OC 59772 - SEC JURIDICA DISTRITAL</t>
  </si>
  <si>
    <t>OC 86945 CASAS SSCJ</t>
  </si>
  <si>
    <t>OC 86945 OPERATIVOS - SSCJ</t>
  </si>
  <si>
    <t>OC 87454 SEC HABITAT</t>
  </si>
  <si>
    <t>OC 96162 ALCALDIA LOCAL RAFAEL URIBE URIBE - ALRUU</t>
  </si>
  <si>
    <t>SC DISTRITAL OC 6287</t>
  </si>
  <si>
    <t>SCRD- OC 16184</t>
  </si>
  <si>
    <t>SDD ECONOMICO 19123</t>
  </si>
  <si>
    <t>SEC AMBIENTE OC 31962</t>
  </si>
  <si>
    <t>SEC DE EDU OC 121023</t>
  </si>
  <si>
    <t>SEC MOV- AV CALI</t>
  </si>
  <si>
    <t>SEC MOV- CARRERA</t>
  </si>
  <si>
    <t>SEC MOV- CARRERA B</t>
  </si>
  <si>
    <t>SEC MOV- CENTRO DE BOGOTA</t>
  </si>
  <si>
    <t>SEC MOV- CONEJERA</t>
  </si>
  <si>
    <t>SEC MOV- GARROLLANTAS</t>
  </si>
  <si>
    <t>SEC MOV- JAVERIANA</t>
  </si>
  <si>
    <t>SEC MOV- LA JUANA</t>
  </si>
  <si>
    <t>SEC MOV- LAS VEGAS</t>
  </si>
  <si>
    <t>SEC MOV- VILLA CLAUDIA</t>
  </si>
  <si>
    <t>SEC MOVILIDAD - EDS JAVERIANA VEHICULOS ADMINISTR</t>
  </si>
  <si>
    <t>SECR DISTRITAL PLANEACION OC 121702</t>
  </si>
  <si>
    <t>SECRETARIA DE HACIENDA OC 16763</t>
  </si>
  <si>
    <t>Sin Nombre</t>
  </si>
  <si>
    <t>Total SG ALCALDIA MAYOR OC 125415</t>
  </si>
  <si>
    <t>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</si>
</sst>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sz val="10"/>
      <color rgb="FF212529"/>
      <name val="CustomFont"/>
    </font>
    <font>
      <b/>
      <sz val="13.5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/>
      <right/>
      <top style="medium">
        <color rgb="FFDEE2E6"/>
      </top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6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0" fontId="32" fillId="0" borderId="18" xfId="0" pivotButton="1" applyFont="1" applyBorder="1"/>
    <xf numFmtId="0" fontId="32" fillId="0" borderId="18" xfId="0" applyFont="1" applyBorder="1"/>
    <xf numFmtId="0" fontId="34" fillId="25" borderId="25" xfId="0" applyFont="1" applyFill="1" applyBorder="1"/>
    <xf numFmtId="0" fontId="34" fillId="25" borderId="13" xfId="0" applyFont="1" applyFill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20" xfId="0" applyFont="1" applyBorder="1"/>
    <xf numFmtId="0" fontId="32" fillId="0" borderId="12" xfId="0" applyFont="1" applyBorder="1"/>
    <xf numFmtId="165" fontId="32" fillId="0" borderId="25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5" fontId="32" fillId="0" borderId="22" xfId="0" applyNumberFormat="1" applyFont="1" applyBorder="1" applyAlignment="1">
      <alignment horizontal="center"/>
    </xf>
    <xf numFmtId="164" fontId="32" fillId="0" borderId="22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6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165" fontId="34" fillId="25" borderId="23" xfId="0" applyNumberFormat="1" applyFont="1" applyFill="1" applyBorder="1" applyAlignment="1">
      <alignment horizontal="center"/>
    </xf>
    <xf numFmtId="164" fontId="34" fillId="25" borderId="23" xfId="0" applyNumberFormat="1" applyFont="1" applyFill="1" applyBorder="1" applyAlignment="1">
      <alignment horizontal="center"/>
    </xf>
    <xf numFmtId="0" fontId="35" fillId="27" borderId="19" xfId="0" applyFont="1" applyFill="1" applyBorder="1"/>
    <xf numFmtId="165" fontId="35" fillId="27" borderId="24" xfId="0" applyNumberFormat="1" applyFont="1" applyFill="1" applyBorder="1" applyAlignment="1">
      <alignment horizontal="center"/>
    </xf>
    <xf numFmtId="165" fontId="35" fillId="27" borderId="21" xfId="0" applyNumberFormat="1" applyFont="1" applyFill="1" applyBorder="1" applyAlignment="1">
      <alignment horizontal="center"/>
    </xf>
    <xf numFmtId="164" fontId="35" fillId="27" borderId="21" xfId="0" applyNumberFormat="1" applyFont="1" applyFill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8" fillId="28" borderId="27" xfId="0" applyFont="1" applyFill="1" applyBorder="1" applyAlignment="1">
      <alignment vertical="center"/>
    </xf>
    <xf numFmtId="0" fontId="34" fillId="25" borderId="22" xfId="0" applyFont="1" applyFill="1" applyBorder="1" applyAlignment="1">
      <alignment horizontal="center" vertical="center"/>
    </xf>
    <xf numFmtId="0" fontId="35" fillId="0" borderId="20" xfId="0" applyFont="1" applyBorder="1"/>
    <xf numFmtId="4" fontId="28" fillId="24" borderId="0" xfId="0" applyNumberFormat="1" applyFont="1" applyFill="1" applyProtection="1">
      <protection locked="0"/>
    </xf>
    <xf numFmtId="0" fontId="39" fillId="0" borderId="0" xfId="0" applyFont="1" applyAlignment="1">
      <alignment vertical="center" wrapText="1"/>
    </xf>
    <xf numFmtId="44" fontId="0" fillId="0" borderId="0" xfId="0" applyNumberFormat="1"/>
    <xf numFmtId="0" fontId="32" fillId="0" borderId="0" xfId="0" applyFont="1"/>
    <xf numFmtId="0" fontId="35" fillId="27" borderId="0" xfId="0" applyFont="1" applyFill="1"/>
    <xf numFmtId="164" fontId="35" fillId="27" borderId="0" xfId="0" applyNumberFormat="1" applyFont="1" applyFill="1" applyAlignment="1">
      <alignment horizontal="center"/>
    </xf>
    <xf numFmtId="165" fontId="35" fillId="27" borderId="0" xfId="0" applyNumberFormat="1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3"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 xr9:uid="{C5093554-DA2A-4FC6-801E-10A32D50D8E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294041</xdr:colOff>
      <xdr:row>0</xdr:row>
      <xdr:rowOff>199018</xdr:rowOff>
    </xdr:from>
    <xdr:to>
      <xdr:col>0</xdr:col>
      <xdr:colOff>1579804</xdr:colOff>
      <xdr:row>2</xdr:row>
      <xdr:rowOff>116542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294041" y="199018"/>
          <a:ext cx="1285763" cy="80503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na Julieth Parra Avendaño" refreshedDate="45503.72595104167" createdVersion="8" refreshedVersion="8" minRefreshableVersion="3" recordCount="31" xr:uid="{052AE0FB-C008-4D68-A727-669DB5B025C8}">
  <cacheSource type="worksheet">
    <worksheetSource ref="A1:AB32" sheet="Datos"/>
  </cacheSource>
  <cacheFields count="28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BOMBEROS OC 124050" u="1"/>
        <s v="OC 125715 FDL FONTIBON" u="1"/>
        <s v="OC 109625 FDL CIUDAD BOLIVAR" u="1"/>
        <s v="OC 27233 FDL SUMAPAZ" u="1"/>
        <s v="SEC DE EDU OC 129184" u="1"/>
        <s v="OC 125139 ADMINISTRATIVOS-SEC DIST SEG" u="1"/>
        <s v="SD MUJER OC 121208" u="1"/>
        <s v="PERSONERIA BTA OC 125366" u="1"/>
        <s v="OC 125245 SDM-ADMINISTRATIVOS" u="1"/>
        <s v="SEC DIST GOBIERNO OC 124873" u="1"/>
        <s v="OC 127680 FDL USME" u="1"/>
        <s v="FDL DE SANTAFE OC 126930" u="1"/>
        <s v="OC 127647 SEC DIST PLANEACION" u="1"/>
        <s v="FDL USAQUEN OC 106585" u="1"/>
        <s v="FDL Engativa calle 71 73 A 44 - OC 127635" u="1"/>
        <s v="OC 130556 FDL Barrios Unidos" u="1"/>
        <s v="OC 125538 FDL BOSA" u="1"/>
      </sharedItems>
    </cacheField>
    <cacheField name="CATEGORIA" numFmtId="0">
      <sharedItems/>
    </cacheField>
    <cacheField name="CIUDAD" numFmtId="0">
      <sharedItems/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9384.42" maxValue="185105.34"/>
    </cacheField>
    <cacheField name="Volumen" numFmtId="0">
      <sharedItems containsSemiMixedTypes="0" containsString="0" containsNumber="1" minValue="6.4790000000000001" maxValue="16.216000000000001"/>
    </cacheField>
    <cacheField name="SKY" numFmtId="0">
      <sharedItems/>
    </cacheField>
    <cacheField name="Precio Especial" numFmtId="42">
      <sharedItems containsSemiMixedTypes="0" containsString="0" containsNumber="1" minValue="9555.51" maxValue="16035.8"/>
    </cacheField>
    <cacheField name="Valor Factura" numFmtId="42">
      <sharedItems containsSemiMixedTypes="0" containsString="0" containsNumber="1" minValue="69497.224229999993" maxValue="195412.25879999998"/>
    </cacheField>
    <cacheField name="Kilometraje" numFmtId="0">
      <sharedItems/>
    </cacheField>
    <cacheField name="Estación de Servicio" numFmtId="0">
      <sharedItems count="53">
        <s v="EDS CENTRO BOGOTA"/>
        <s v="EDS JAVERIANA"/>
        <s v="EDS LOS ABUELOS" u="1"/>
        <s v="EDS PORTAL DE ALAMOS" u="1"/>
        <s v="EDS COLON" u="1"/>
        <s v="EDS FONTIBON" u="1"/>
        <s v="EDS CRUZ ROJA" u="1"/>
        <s v="EDS PALMAS" u="1"/>
        <s v="EDS PASEO LA 15" u="1"/>
        <s v="EDS TERPEL SAN ANDRES" u="1"/>
        <s v="EDS CALLE 80" u="1"/>
        <s v="EDS CONTADOR" u="1"/>
        <s v="EDS LAS VEGAS" u="1"/>
        <s v="EDS TRINIDAD" u="1"/>
        <s v="EDS LA 49" u="1"/>
        <s v="EDS JUAN MARTIN" u="1"/>
        <s v="EDS ENGATIVA" u="1"/>
        <s v="EDS TERPEL LA BOGOTANA" u="1"/>
        <s v="EDS ALTAMIRA" u="1"/>
        <s v="EDS TERPEL AVENIDA 28" u="1"/>
        <s v="EDS TERPEL CARRERA" u="1"/>
        <s v="EDS BUENOS AIRES" u="1"/>
        <s v="EDS INCOCENTRO" u="1"/>
        <s v="EDS PALOQUEMAO" u="1"/>
        <s v="EDS SEVILLANA" u="1"/>
        <s v="EDS AVENIDA BOYACA SUR" u="1"/>
        <s v="EDS TERPEL PONTEVEDRA" u="1"/>
        <s v="EDS CARRERA 10" u="1"/>
        <s v="EDS LA JUANA" u="1"/>
        <s v="EDS PRIMERA DE MAYO" u="1"/>
        <s v="EDS AMERICAS BOGOTA" u="1"/>
        <s v="EDS BETANIA" u="1"/>
        <s v="EDS AVDA BOYACA" u="1"/>
        <s v="EDS TERPEL LA MARIANA" u="1"/>
        <s v="EDS REAL TRANSPORTADORA" u="1"/>
        <s v="EDS COMPOSTELA" u="1"/>
        <s v="EDS LA CONEJERA" u="1"/>
        <s v="EDS ROOSVELT" u="1"/>
        <s v="EDS EL GANADERO" u="1"/>
        <s v="EDS EL TRIANGULO BOGOTA -OT" u="1"/>
        <s v="EDS CALLE 127 (PLAZA 127)" u="1"/>
        <s v="EDS VILLA ALSACIA" u="1"/>
        <s v="EDS EL DORADO OPAIN" u="1"/>
        <s v="EDS MATATIGRES" u="1"/>
        <s v="EDS LA ESTRELLITA" u="1"/>
        <s v="EDS UNION ROMA" u="1"/>
        <s v="EDS CALLE 13" u="1"/>
        <s v="EDS SANTANDER" u="1"/>
        <s v="EDS PRADERA AV 68" u="1"/>
        <s v="EDS PASADENA" u="1"/>
        <s v="EDS ACAPULCO" u="1"/>
        <s v="EDS ICOTRANS" u="1"/>
        <s v="EDS AMERICAS 2" u="1"/>
      </sharedItems>
    </cacheField>
    <cacheField name="Corte" numFmtId="0">
      <sharedItems count="1">
        <s v="13 AL 27 DE JULIO"/>
      </sharedItems>
    </cacheField>
    <cacheField name="Factura" numFmtId="0">
      <sharedItems containsSemiMixedTypes="0" containsString="0" containsNumber="1" containsInteger="1" minValue="9019336421" maxValue="9019337548" count="19">
        <n v="9019337548"/>
        <n v="9019336783" u="1"/>
        <n v="9019336421" u="1"/>
        <n v="9019337249" u="1"/>
        <n v="9019336669" u="1"/>
        <n v="9019337390" u="1"/>
        <n v="9019337494" u="1"/>
        <n v="9019337023" u="1"/>
        <n v="9019337458" u="1"/>
        <n v="9019337440" u="1"/>
        <n v="9019337170" u="1"/>
        <n v="9019337520" u="1"/>
        <n v="9019337333" u="1"/>
        <n v="9019336470" u="1"/>
        <n v="9019337287" u="1"/>
        <n v="9019336609" u="1"/>
        <n v="9019336569" u="1"/>
        <n v="9019337360" u="1"/>
        <n v="9019337206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280" maxValue="151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01490409"/>
    <s v="22/07/2024"/>
    <s v="10:49"/>
    <s v="OBI772"/>
    <x v="0"/>
    <s v="A"/>
    <s v="Bogotá"/>
    <x v="0"/>
    <n v="95896.08"/>
    <n v="10.052"/>
    <s v="100080091039465"/>
    <n v="9555.51"/>
    <n v="96051.986519999991"/>
    <s v="266331"/>
    <x v="0"/>
    <x v="0"/>
    <x v="0"/>
    <n v="465"/>
    <n v="10008009"/>
    <s v="SABANA"/>
    <n v="1039"/>
    <s v="Combustibles"/>
    <m/>
    <s v="0040006276"/>
    <n v="9540"/>
    <m/>
    <s v="En línea"/>
    <m/>
  </r>
  <r>
    <s v="01485342"/>
    <s v="17/07/2024"/>
    <s v="10:00"/>
    <s v="OBH314"/>
    <x v="0"/>
    <s v="A"/>
    <s v="Bogotá"/>
    <x v="1"/>
    <n v="185105.34"/>
    <n v="12.186"/>
    <s v="100080091039465"/>
    <n v="16035.8"/>
    <n v="195412.25879999998"/>
    <s v="321635"/>
    <x v="0"/>
    <x v="0"/>
    <x v="0"/>
    <n v="465"/>
    <n v="10008009"/>
    <s v="SABANA"/>
    <n v="1039"/>
    <s v="Combustibles"/>
    <m/>
    <s v="0040006276"/>
    <n v="15190"/>
    <m/>
    <s v="En línea"/>
    <m/>
  </r>
  <r>
    <s v="01495072"/>
    <s v="26/07/2024"/>
    <s v="17:11"/>
    <s v="OBI768"/>
    <x v="0"/>
    <s v="A"/>
    <s v="Bogotá"/>
    <x v="1"/>
    <n v="156153.20000000001"/>
    <n v="10.28"/>
    <s v="100080091039465"/>
    <n v="16035.8"/>
    <n v="164848.02399999998"/>
    <s v="250191"/>
    <x v="0"/>
    <x v="0"/>
    <x v="0"/>
    <n v="465"/>
    <n v="10008009"/>
    <s v="SABANA"/>
    <n v="1039"/>
    <s v="Combustibles"/>
    <m/>
    <s v="0040006276"/>
    <n v="15190"/>
    <m/>
    <s v="En línea"/>
    <m/>
  </r>
  <r>
    <s v="01494918"/>
    <s v="26/07/2024"/>
    <s v="14:32"/>
    <s v="OKZ914"/>
    <x v="0"/>
    <s v="A"/>
    <s v="Bogotá"/>
    <x v="1"/>
    <n v="151018.98000000001"/>
    <n v="9.9420000000000002"/>
    <s v="100080091039465"/>
    <n v="16035.8"/>
    <n v="159427.92360000001"/>
    <s v="89876"/>
    <x v="0"/>
    <x v="0"/>
    <x v="0"/>
    <n v="465"/>
    <n v="10008009"/>
    <s v="SABANA"/>
    <n v="1039"/>
    <s v="Combustibles"/>
    <m/>
    <s v="0040006276"/>
    <n v="15190"/>
    <m/>
    <s v="En línea"/>
    <m/>
  </r>
  <r>
    <s v="01216316"/>
    <s v="15/07/2024"/>
    <s v="02:33"/>
    <s v="OKZ959"/>
    <x v="0"/>
    <s v="A"/>
    <s v="Bogotá"/>
    <x v="1"/>
    <n v="99393.84"/>
    <n v="6.5519999999999996"/>
    <s v="100080091069465"/>
    <n v="16035.8"/>
    <n v="105066.56159999999"/>
    <s v="152829"/>
    <x v="1"/>
    <x v="0"/>
    <x v="0"/>
    <n v="465"/>
    <n v="10008009"/>
    <s v="SABANA"/>
    <n v="1069"/>
    <s v="Combustibles"/>
    <m/>
    <s v="0040006276"/>
    <n v="15170"/>
    <m/>
    <s v="En línea"/>
    <m/>
  </r>
  <r>
    <s v="01483129"/>
    <s v="15/07/2024"/>
    <s v="05:36"/>
    <s v="OBI772"/>
    <x v="0"/>
    <s v="A"/>
    <s v="Bogotá"/>
    <x v="0"/>
    <n v="91517.22"/>
    <n v="9.593"/>
    <s v="100080091039465"/>
    <n v="9555.51"/>
    <n v="91666.007429999998"/>
    <s v="265802"/>
    <x v="0"/>
    <x v="0"/>
    <x v="0"/>
    <n v="465"/>
    <n v="10008009"/>
    <s v="SABANA"/>
    <n v="1039"/>
    <s v="Combustibles"/>
    <m/>
    <s v="0040006276"/>
    <n v="9540"/>
    <m/>
    <s v="En línea"/>
    <m/>
  </r>
  <r>
    <s v="02318545"/>
    <s v="17/07/2024"/>
    <s v="08:18"/>
    <s v="OBG442"/>
    <x v="0"/>
    <s v="A"/>
    <s v="Bogotá"/>
    <x v="0"/>
    <n v="93806.82"/>
    <n v="9.8330000000000002"/>
    <s v="100080091039465"/>
    <n v="9555.51"/>
    <n v="93959.329830000002"/>
    <s v="166836"/>
    <x v="0"/>
    <x v="0"/>
    <x v="0"/>
    <n v="465"/>
    <n v="10008009"/>
    <s v="SABANA"/>
    <n v="1039"/>
    <s v="Combustibles"/>
    <m/>
    <s v="0040006276"/>
    <n v="9540"/>
    <m/>
    <s v="En línea"/>
    <m/>
  </r>
  <r>
    <s v="01216510"/>
    <s v="15/07/2024"/>
    <s v="10:18"/>
    <s v="OBI770"/>
    <x v="0"/>
    <s v="A"/>
    <s v="Bogotá"/>
    <x v="0"/>
    <n v="118162.24000000001"/>
    <n v="12.733000000000001"/>
    <s v="100080091069465"/>
    <n v="9555.51"/>
    <n v="121670.30883000001"/>
    <s v="286361"/>
    <x v="1"/>
    <x v="0"/>
    <x v="0"/>
    <n v="465"/>
    <n v="10008009"/>
    <s v="SABANA"/>
    <n v="1069"/>
    <s v="Combustibles"/>
    <m/>
    <s v="0040006276"/>
    <n v="9280"/>
    <m/>
    <s v="En línea"/>
    <m/>
  </r>
  <r>
    <s v="02188523"/>
    <s v="25/07/2024"/>
    <s v="07:07"/>
    <s v="OLM971"/>
    <x v="0"/>
    <s v="A"/>
    <s v="Bogotá"/>
    <x v="0"/>
    <n v="129762.24000000001"/>
    <n v="13.983000000000001"/>
    <s v="100080091069465"/>
    <n v="9555.51"/>
    <n v="133614.69633000001"/>
    <s v="155288"/>
    <x v="1"/>
    <x v="0"/>
    <x v="0"/>
    <n v="465"/>
    <n v="10008009"/>
    <s v="SABANA"/>
    <n v="1069"/>
    <s v="Combustibles"/>
    <m/>
    <s v="0040006276"/>
    <n v="9280"/>
    <m/>
    <s v="En línea"/>
    <m/>
  </r>
  <r>
    <s v="02184068"/>
    <s v="17/07/2024"/>
    <s v="07:35"/>
    <s v="OKZ959"/>
    <x v="0"/>
    <s v="A"/>
    <s v="Bogotá"/>
    <x v="1"/>
    <n v="110968.55"/>
    <n v="7.3150000000000004"/>
    <s v="100080091069465"/>
    <n v="16035.8"/>
    <n v="117301.87700000001"/>
    <s v="153019"/>
    <x v="1"/>
    <x v="0"/>
    <x v="0"/>
    <n v="465"/>
    <n v="10008009"/>
    <s v="SABANA"/>
    <n v="1069"/>
    <s v="Combustibles"/>
    <m/>
    <s v="0040006276"/>
    <n v="15170"/>
    <m/>
    <s v="En línea"/>
    <m/>
  </r>
  <r>
    <s v="01218839"/>
    <s v="18/07/2024"/>
    <s v="17:16"/>
    <s v="OKZ959"/>
    <x v="0"/>
    <s v="A"/>
    <s v="Bogotá"/>
    <x v="1"/>
    <n v="98286.43"/>
    <n v="6.4790000000000001"/>
    <s v="100080091069465"/>
    <n v="16035.8"/>
    <n v="103895.9482"/>
    <s v="153175"/>
    <x v="1"/>
    <x v="0"/>
    <x v="0"/>
    <n v="465"/>
    <n v="10008009"/>
    <s v="SABANA"/>
    <n v="1069"/>
    <s v="Combustibles"/>
    <m/>
    <s v="0040006276"/>
    <n v="15170"/>
    <m/>
    <s v="En línea"/>
    <m/>
  </r>
  <r>
    <s v="02316849"/>
    <s v="14/07/2024"/>
    <s v="15:30"/>
    <s v="OLM972"/>
    <x v="0"/>
    <s v="A"/>
    <s v="Bogotá"/>
    <x v="0"/>
    <n v="140638.68"/>
    <n v="14.742000000000001"/>
    <s v="100080091039465"/>
    <n v="9555.51"/>
    <n v="140867.32842000001"/>
    <s v="138515"/>
    <x v="0"/>
    <x v="0"/>
    <x v="0"/>
    <n v="465"/>
    <n v="10008009"/>
    <s v="SABANA"/>
    <n v="1039"/>
    <s v="Combustibles"/>
    <m/>
    <s v="0040006276"/>
    <n v="9540"/>
    <m/>
    <s v="En línea"/>
    <m/>
  </r>
  <r>
    <s v="01487215"/>
    <s v="18/07/2024"/>
    <s v="22:01"/>
    <s v="OBI771"/>
    <x v="0"/>
    <s v="A"/>
    <s v="Bogotá"/>
    <x v="0"/>
    <n v="95027.94"/>
    <n v="9.9610000000000003"/>
    <s v="100080091039465"/>
    <n v="9555.51"/>
    <n v="95182.435110000006"/>
    <s v="322359"/>
    <x v="0"/>
    <x v="0"/>
    <x v="0"/>
    <n v="465"/>
    <n v="10008009"/>
    <s v="SABANA"/>
    <n v="1039"/>
    <s v="Combustibles"/>
    <m/>
    <s v="0040006276"/>
    <n v="9540"/>
    <m/>
    <s v="En línea"/>
    <m/>
  </r>
  <r>
    <s v="01490151"/>
    <s v="22/07/2024"/>
    <s v="06:33"/>
    <s v="OLM972"/>
    <x v="0"/>
    <s v="A"/>
    <s v="Bogotá"/>
    <x v="0"/>
    <n v="154700.64000000001"/>
    <n v="16.216000000000001"/>
    <s v="100080091039465"/>
    <n v="9555.51"/>
    <n v="154952.15016000002"/>
    <s v="138935"/>
    <x v="0"/>
    <x v="0"/>
    <x v="0"/>
    <n v="465"/>
    <n v="10008009"/>
    <s v="SABANA"/>
    <n v="1039"/>
    <s v="Combustibles"/>
    <m/>
    <s v="0040006276"/>
    <n v="9540"/>
    <m/>
    <s v="En línea"/>
    <m/>
  </r>
  <r>
    <s v="01487393"/>
    <s v="19/07/2024"/>
    <s v="07:38"/>
    <s v="OBH314"/>
    <x v="0"/>
    <s v="A"/>
    <s v="Bogotá"/>
    <x v="1"/>
    <n v="170446.99"/>
    <n v="11.221"/>
    <s v="100080091039465"/>
    <n v="16035.8"/>
    <n v="179937.71179999999"/>
    <s v="322000"/>
    <x v="0"/>
    <x v="0"/>
    <x v="0"/>
    <n v="465"/>
    <n v="10008009"/>
    <s v="SABANA"/>
    <n v="1039"/>
    <s v="Combustibles"/>
    <m/>
    <s v="0040006276"/>
    <n v="15190"/>
    <m/>
    <s v="En línea"/>
    <m/>
  </r>
  <r>
    <s v="01486319"/>
    <s v="18/07/2024"/>
    <s v="07:55"/>
    <s v="OLO562"/>
    <x v="0"/>
    <s v="A"/>
    <s v="Bogotá"/>
    <x v="1"/>
    <n v="149150.60999999999"/>
    <n v="9.8190000000000008"/>
    <s v="100080091039465"/>
    <n v="16035.8"/>
    <n v="157455.5202"/>
    <s v="126548"/>
    <x v="0"/>
    <x v="0"/>
    <x v="0"/>
    <n v="465"/>
    <n v="10008009"/>
    <s v="SABANA"/>
    <n v="1039"/>
    <s v="Combustibles"/>
    <m/>
    <s v="0040006276"/>
    <n v="15190"/>
    <m/>
    <s v="En línea"/>
    <m/>
  </r>
  <r>
    <s v="01492291"/>
    <s v="24/07/2024"/>
    <s v="06:41"/>
    <s v="OBH314"/>
    <x v="0"/>
    <s v="A"/>
    <s v="Bogotá"/>
    <x v="1"/>
    <n v="154725.34"/>
    <n v="10.186"/>
    <s v="100080091039465"/>
    <n v="16035.8"/>
    <n v="163340.6588"/>
    <s v="322268"/>
    <x v="0"/>
    <x v="0"/>
    <x v="0"/>
    <n v="465"/>
    <n v="10008009"/>
    <s v="SABANA"/>
    <n v="1039"/>
    <s v="Combustibles"/>
    <m/>
    <s v="0040006276"/>
    <n v="15190"/>
    <m/>
    <s v="En línea"/>
    <m/>
  </r>
  <r>
    <s v="02184164"/>
    <s v="17/07/2024"/>
    <s v="10:36"/>
    <s v="OLM971"/>
    <x v="0"/>
    <s v="A"/>
    <s v="Bogotá"/>
    <x v="0"/>
    <n v="109810.24000000001"/>
    <n v="11.833"/>
    <s v="100080091069465"/>
    <n v="9555.51"/>
    <n v="113070.34983000001"/>
    <s v="154881"/>
    <x v="1"/>
    <x v="0"/>
    <x v="0"/>
    <n v="465"/>
    <n v="10008009"/>
    <s v="SABANA"/>
    <n v="1069"/>
    <s v="Combustibles"/>
    <m/>
    <s v="0040006276"/>
    <n v="9280"/>
    <m/>
    <s v="En línea"/>
    <m/>
  </r>
  <r>
    <s v="01221481"/>
    <s v="22/07/2024"/>
    <s v="20:35"/>
    <s v="OKZ959"/>
    <x v="0"/>
    <s v="A"/>
    <s v="Bogotá"/>
    <x v="1"/>
    <n v="102670.56"/>
    <n v="6.7679999999999998"/>
    <s v="100080091069465"/>
    <n v="16035.8"/>
    <n v="108530.2944"/>
    <s v="153351"/>
    <x v="1"/>
    <x v="0"/>
    <x v="0"/>
    <n v="465"/>
    <n v="10008009"/>
    <s v="SABANA"/>
    <n v="1069"/>
    <s v="Combustibles"/>
    <m/>
    <s v="0040006276"/>
    <n v="15170"/>
    <m/>
    <s v="En línea"/>
    <m/>
  </r>
  <r>
    <s v="03105369"/>
    <s v="25/07/2024"/>
    <s v="07:15"/>
    <s v="OKZ959"/>
    <x v="0"/>
    <s v="A"/>
    <s v="Bogotá"/>
    <x v="1"/>
    <n v="136590.68"/>
    <n v="9.0039999999999996"/>
    <s v="100080091069465"/>
    <n v="16035.8"/>
    <n v="144386.34319999997"/>
    <s v="153552"/>
    <x v="1"/>
    <x v="0"/>
    <x v="0"/>
    <n v="465"/>
    <n v="10008009"/>
    <s v="SABANA"/>
    <n v="1069"/>
    <s v="Combustibles"/>
    <m/>
    <s v="0040006276"/>
    <n v="15170"/>
    <m/>
    <s v="En línea"/>
    <m/>
  </r>
  <r>
    <s v="01486180"/>
    <s v="18/07/2024"/>
    <s v="03:42"/>
    <s v="OBI772"/>
    <x v="0"/>
    <s v="A"/>
    <s v="Bogotá"/>
    <x v="0"/>
    <n v="69384.42"/>
    <n v="7.2729999999999997"/>
    <s v="100080091039465"/>
    <n v="9555.51"/>
    <n v="69497.224229999993"/>
    <s v="266026"/>
    <x v="0"/>
    <x v="0"/>
    <x v="0"/>
    <n v="465"/>
    <n v="10008009"/>
    <s v="SABANA"/>
    <n v="1039"/>
    <s v="Combustibles"/>
    <m/>
    <s v="0040006276"/>
    <n v="9540"/>
    <m/>
    <s v="En línea"/>
    <m/>
  </r>
  <r>
    <s v="02319840"/>
    <s v="18/07/2024"/>
    <s v="15:35"/>
    <s v="OBI770"/>
    <x v="0"/>
    <s v="A"/>
    <s v="Bogotá"/>
    <x v="0"/>
    <n v="122732.1"/>
    <n v="12.865"/>
    <s v="100080091039465"/>
    <n v="9555.51"/>
    <n v="122931.63615000001"/>
    <s v="286832"/>
    <x v="0"/>
    <x v="0"/>
    <x v="0"/>
    <n v="465"/>
    <n v="10008009"/>
    <s v="SABANA"/>
    <n v="1039"/>
    <s v="Combustibles"/>
    <m/>
    <s v="0040006276"/>
    <n v="9540"/>
    <m/>
    <s v="En línea"/>
    <m/>
  </r>
  <r>
    <s v="02322604"/>
    <s v="23/07/2024"/>
    <s v="06:46"/>
    <s v="OBI720"/>
    <x v="0"/>
    <s v="A"/>
    <s v="Bogotá"/>
    <x v="0"/>
    <n v="133951.14000000001"/>
    <n v="14.041"/>
    <s v="100080091039465"/>
    <n v="9555.51"/>
    <n v="134168.91591000001"/>
    <s v="213288"/>
    <x v="0"/>
    <x v="0"/>
    <x v="0"/>
    <n v="465"/>
    <n v="10008009"/>
    <s v="SABANA"/>
    <n v="1039"/>
    <s v="Combustibles"/>
    <m/>
    <s v="0040006276"/>
    <n v="9540"/>
    <m/>
    <s v="En línea"/>
    <m/>
  </r>
  <r>
    <s v="01492069"/>
    <s v="23/07/2024"/>
    <s v="20:21"/>
    <s v="OBI771"/>
    <x v="0"/>
    <s v="A"/>
    <s v="Bogotá"/>
    <x v="0"/>
    <n v="95590.8"/>
    <n v="10.02"/>
    <s v="100080091039465"/>
    <n v="9555.51"/>
    <n v="95746.210200000001"/>
    <s v="322703"/>
    <x v="0"/>
    <x v="0"/>
    <x v="0"/>
    <n v="465"/>
    <n v="10008009"/>
    <s v="SABANA"/>
    <n v="1039"/>
    <s v="Combustibles"/>
    <m/>
    <s v="0040006276"/>
    <n v="9540"/>
    <m/>
    <s v="En línea"/>
    <m/>
  </r>
  <r>
    <s v="01492681"/>
    <s v="24/07/2024"/>
    <s v="13:08"/>
    <s v="OBI770"/>
    <x v="0"/>
    <s v="A"/>
    <s v="Bogotá"/>
    <x v="0"/>
    <n v="129858.48"/>
    <n v="13.612"/>
    <s v="100080091039465"/>
    <n v="9555.51"/>
    <n v="130069.60212000001"/>
    <s v="287322"/>
    <x v="0"/>
    <x v="0"/>
    <x v="0"/>
    <n v="465"/>
    <n v="10008009"/>
    <s v="SABANA"/>
    <n v="1039"/>
    <s v="Combustibles"/>
    <m/>
    <s v="0040006276"/>
    <n v="9540"/>
    <m/>
    <s v="En línea"/>
    <m/>
  </r>
  <r>
    <s v="01485936"/>
    <s v="17/07/2024"/>
    <s v="19:17"/>
    <s v="OLO563"/>
    <x v="0"/>
    <s v="A"/>
    <s v="Bogotá"/>
    <x v="1"/>
    <n v="162669.71"/>
    <n v="10.709"/>
    <s v="100080091039465"/>
    <n v="16035.8"/>
    <n v="171727.38219999999"/>
    <s v="123130"/>
    <x v="0"/>
    <x v="0"/>
    <x v="0"/>
    <n v="465"/>
    <n v="10008009"/>
    <s v="SABANA"/>
    <n v="1039"/>
    <s v="Combustibles"/>
    <m/>
    <s v="0040006276"/>
    <n v="15190"/>
    <m/>
    <s v="En línea"/>
    <m/>
  </r>
  <r>
    <s v="01487462"/>
    <s v="19/07/2024"/>
    <s v="08:41"/>
    <s v="OKZ914"/>
    <x v="0"/>
    <s v="A"/>
    <s v="Bogotá"/>
    <x v="1"/>
    <n v="152173.42000000001"/>
    <n v="10.018000000000001"/>
    <s v="100080091039465"/>
    <n v="16035.8"/>
    <n v="160646.64439999999"/>
    <s v="89521"/>
    <x v="0"/>
    <x v="0"/>
    <x v="0"/>
    <n v="465"/>
    <n v="10008009"/>
    <s v="SABANA"/>
    <n v="1039"/>
    <s v="Combustibles"/>
    <m/>
    <s v="0040006276"/>
    <n v="15190"/>
    <m/>
    <s v="En línea"/>
    <m/>
  </r>
  <r>
    <s v="01493355"/>
    <s v="25/07/2024"/>
    <s v="06:48"/>
    <s v="OLO562"/>
    <x v="0"/>
    <s v="A"/>
    <s v="Bogotá"/>
    <x v="1"/>
    <n v="122021.27"/>
    <n v="8.0329999999999995"/>
    <s v="100080091039465"/>
    <n v="16035.8"/>
    <n v="128815.58139999998"/>
    <s v="126932"/>
    <x v="0"/>
    <x v="0"/>
    <x v="0"/>
    <n v="465"/>
    <n v="10008009"/>
    <s v="SABANA"/>
    <n v="1039"/>
    <s v="Combustibles"/>
    <m/>
    <s v="0040006276"/>
    <n v="15190"/>
    <m/>
    <s v="En línea"/>
    <m/>
  </r>
  <r>
    <s v="01495079"/>
    <s v="26/07/2024"/>
    <s v="17:15"/>
    <s v="OBH314"/>
    <x v="0"/>
    <s v="A"/>
    <s v="Bogotá"/>
    <x v="1"/>
    <n v="113773.1"/>
    <n v="7.49"/>
    <s v="100080091039465"/>
    <n v="16035.8"/>
    <n v="120108.14199999999"/>
    <s v="322467"/>
    <x v="0"/>
    <x v="0"/>
    <x v="0"/>
    <n v="465"/>
    <n v="10008009"/>
    <s v="SABANA"/>
    <n v="1039"/>
    <s v="Combustibles"/>
    <m/>
    <s v="0040006276"/>
    <n v="15190"/>
    <m/>
    <s v="En línea"/>
    <m/>
  </r>
  <r>
    <s v="03103861"/>
    <s v="19/07/2024"/>
    <s v="11:06"/>
    <s v="OBI768"/>
    <x v="0"/>
    <s v="A"/>
    <s v="Bogotá"/>
    <x v="1"/>
    <n v="116111.18"/>
    <n v="7.6539999999999999"/>
    <s v="100080091069465"/>
    <n v="16035.8"/>
    <n v="122738.01319999999"/>
    <s v="249822"/>
    <x v="1"/>
    <x v="0"/>
    <x v="0"/>
    <n v="465"/>
    <n v="10008009"/>
    <s v="SABANA"/>
    <n v="1069"/>
    <s v="Combustibles"/>
    <m/>
    <s v="0040006276"/>
    <n v="15170"/>
    <m/>
    <s v="En línea"/>
    <m/>
  </r>
  <r>
    <s v="02190011"/>
    <s v="27/07/2024"/>
    <s v="13:51"/>
    <s v="OKZ959"/>
    <x v="0"/>
    <s v="A"/>
    <s v="Bogotá"/>
    <x v="1"/>
    <n v="113577.79"/>
    <n v="7.4870000000000001"/>
    <s v="100080091069465"/>
    <n v="16035.8"/>
    <n v="120060.0346"/>
    <s v="153735"/>
    <x v="1"/>
    <x v="0"/>
    <x v="0"/>
    <n v="465"/>
    <n v="10008009"/>
    <s v="SABANA"/>
    <n v="1069"/>
    <s v="Combustibles"/>
    <m/>
    <s v="0040006276"/>
    <n v="15170"/>
    <m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16C596-213C-40F1-BAC3-64F96A49964B}" name="Tabla" cacheId="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0:H15" firstHeaderRow="1" firstDataRow="3" firstDataCol="2" rowPageCount="1" colPageCount="1"/>
  <pivotFields count="28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2"/>
        <item m="1" x="13"/>
        <item m="1" x="16"/>
        <item m="1" x="15"/>
        <item m="1" x="4"/>
        <item m="1" x="1"/>
        <item m="1" x="7"/>
        <item m="1" x="10"/>
        <item m="1" x="18"/>
        <item m="1" x="3"/>
        <item m="1" x="14"/>
        <item m="1" x="12"/>
        <item m="1" x="17"/>
        <item m="1" x="5"/>
        <item m="1" x="9"/>
        <item m="1" x="8"/>
        <item m="1" x="6"/>
        <item m="1" x="11"/>
        <item x="0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3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x="0"/>
        <item x="1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9">
        <item m="1" x="2"/>
        <item m="1" x="13"/>
        <item m="1" x="4"/>
        <item m="1" x="15"/>
        <item m="1" x="16"/>
        <item m="1" x="1"/>
        <item m="1" x="7"/>
        <item m="1" x="3"/>
        <item m="1" x="5"/>
        <item m="1" x="8"/>
        <item m="1" x="9"/>
        <item m="1" x="10"/>
        <item m="1" x="12"/>
        <item m="1" x="14"/>
        <item m="1" x="17"/>
        <item m="1" x="18"/>
        <item m="1" x="6"/>
        <item m="1" x="11"/>
        <item x="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6"/>
  </rowFields>
  <rowItems count="3">
    <i>
      <x v="18"/>
      <x v="18"/>
    </i>
    <i t="default">
      <x v="1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5" item="0" hier="0"/>
  </pageFields>
  <dataFields count="2">
    <dataField name="Suma de Volumen" fld="9" baseField="5" baseItem="0" numFmtId="165"/>
    <dataField name="Suma de Valor Factura" fld="12" baseField="5" baseItem="0" numFmtId="164"/>
  </dataFields>
  <formats count="33">
    <format dxfId="32">
      <pivotArea field="16" type="button" dataOnly="0" labelOnly="1" outline="0" axis="axisRow" fieldPosition="1"/>
    </format>
    <format dxfId="31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0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29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28">
      <pivotArea type="all" dataOnly="0" outline="0" fieldPosition="0"/>
    </format>
    <format dxfId="27">
      <pivotArea type="all" dataOnly="0" outline="0" fieldPosition="0"/>
    </format>
    <format dxfId="26">
      <pivotArea outline="0" fieldPosition="0">
        <references count="1">
          <reference field="4294967294" count="1">
            <x v="1"/>
          </reference>
        </references>
      </pivotArea>
    </format>
    <format dxfId="25">
      <pivotArea outline="0" fieldPosition="0">
        <references count="1">
          <reference field="4294967294" count="1">
            <x v="0"/>
          </reference>
        </references>
      </pivotArea>
    </format>
    <format dxfId="24">
      <pivotArea dataOnly="0" labelOnly="1" outline="0" fieldPosition="0">
        <references count="1">
          <reference field="7" count="0"/>
        </references>
      </pivotArea>
    </format>
    <format dxfId="23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7" count="0"/>
        </references>
      </pivotArea>
    </format>
    <format dxfId="1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7" type="button" dataOnly="0" labelOnly="1" outline="0" axis="axisCol" fieldPosition="0"/>
    </format>
    <format dxfId="10">
      <pivotArea field="-2" type="button" dataOnly="0" labelOnly="1" outline="0" axis="axisCol" fieldPosition="1"/>
    </format>
    <format dxfId="9">
      <pivotArea type="topRight" dataOnly="0" labelOnly="1" outline="0" fieldPosition="0"/>
    </format>
    <format dxfId="8">
      <pivotArea field="14" type="button" dataOnly="0" labelOnly="1" outline="0"/>
    </format>
    <format dxfId="7">
      <pivotArea field="16" type="button" dataOnly="0" labelOnly="1" outline="0" axis="axisRow" fieldPosition="1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7" count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0"/>
  <sheetViews>
    <sheetView showGridLines="0" topLeftCell="A617" workbookViewId="0">
      <selection activeCell="A640" sqref="A640:B640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s="12" t="s">
        <v>78</v>
      </c>
      <c r="B638" t="s">
        <v>38</v>
      </c>
    </row>
    <row r="639" spans="1:2">
      <c r="A639" s="11" t="s">
        <v>79</v>
      </c>
      <c r="B639" t="s">
        <v>45</v>
      </c>
    </row>
    <row r="640" spans="1:2">
      <c r="A640" t="s">
        <v>81</v>
      </c>
      <c r="B640" s="11" t="s">
        <v>82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192"/>
  <sheetViews>
    <sheetView showGridLines="0" zoomScale="85" zoomScaleNormal="85" zoomScaleSheetLayoutView="85" workbookViewId="0">
      <selection activeCell="E21" sqref="E21"/>
    </sheetView>
  </sheetViews>
  <sheetFormatPr baseColWidth="10" defaultColWidth="11.42578125" defaultRowHeight="11.25"/>
  <cols>
    <col min="1" max="1" width="40.7109375" style="26" bestFit="1" customWidth="1"/>
    <col min="2" max="2" width="21.140625" style="26" bestFit="1" customWidth="1"/>
    <col min="3" max="6" width="17.28515625" style="26" bestFit="1" customWidth="1"/>
    <col min="7" max="7" width="25.5703125" style="26" bestFit="1" customWidth="1"/>
    <col min="8" max="9" width="30.28515625" style="26" bestFit="1" customWidth="1"/>
    <col min="10" max="10" width="22.28515625" style="26" customWidth="1"/>
    <col min="11" max="11" width="25.7109375" style="26" bestFit="1" customWidth="1"/>
    <col min="12" max="15" width="11.42578125" style="26"/>
    <col min="16" max="16" width="0" style="26" hidden="1" customWidth="1"/>
    <col min="17" max="16384" width="11.42578125" style="26"/>
  </cols>
  <sheetData>
    <row r="1" spans="1:16" s="20" customFormat="1" ht="35.25">
      <c r="A1" s="18" t="str">
        <f>IF(B8="(Todas)",B3,B8)</f>
        <v>13 AL 27 DE JULIO</v>
      </c>
      <c r="B1" s="19" t="s">
        <v>239</v>
      </c>
      <c r="C1" s="19"/>
      <c r="D1" s="19"/>
      <c r="E1" s="19"/>
      <c r="F1" s="19"/>
      <c r="G1" s="19"/>
      <c r="H1" s="19"/>
      <c r="I1" s="19"/>
    </row>
    <row r="2" spans="1:16" s="20" customFormat="1" ht="27">
      <c r="A2" s="21" t="s">
        <v>33</v>
      </c>
      <c r="B2" s="27" t="str">
        <f>CONCATENATE(A2,A1,A3)</f>
        <v>REPORTE DE CONSUMOS 13 AL 27 DE JULIO DE 2024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80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4" customFormat="1" ht="14.25">
      <c r="A7" s="23"/>
      <c r="B7" s="23"/>
    </row>
    <row r="8" spans="1:16" s="24" customFormat="1" ht="14.25">
      <c r="A8" s="34" t="s">
        <v>7</v>
      </c>
      <c r="B8" s="35" t="s">
        <v>238</v>
      </c>
    </row>
    <row r="9" spans="1:16" s="25" customFormat="1" ht="14.25"/>
    <row r="10" spans="1:16" s="24" customFormat="1" ht="14.25">
      <c r="A10" s="65"/>
      <c r="B10" s="65"/>
      <c r="C10" s="65" t="s">
        <v>4</v>
      </c>
      <c r="D10" s="65" t="s">
        <v>31</v>
      </c>
      <c r="E10" s="65"/>
      <c r="F10" s="65"/>
      <c r="G10" s="65"/>
      <c r="H10" s="65"/>
      <c r="I10"/>
      <c r="J10" s="23"/>
      <c r="K10" s="23"/>
    </row>
    <row r="11" spans="1:16" s="24" customFormat="1" ht="15">
      <c r="A11" s="65"/>
      <c r="B11" s="65"/>
      <c r="C11" s="36" t="s">
        <v>40</v>
      </c>
      <c r="D11" s="37"/>
      <c r="E11" s="36" t="s">
        <v>38</v>
      </c>
      <c r="F11" s="37"/>
      <c r="G11" s="60" t="s">
        <v>32</v>
      </c>
      <c r="H11" s="60" t="s">
        <v>35</v>
      </c>
      <c r="I11"/>
      <c r="J11" s="23"/>
      <c r="K11" s="23"/>
    </row>
    <row r="12" spans="1:16" s="24" customFormat="1" ht="15">
      <c r="A12" s="61" t="s">
        <v>90</v>
      </c>
      <c r="B12" s="38" t="s">
        <v>10</v>
      </c>
      <c r="C12" s="39" t="s">
        <v>5</v>
      </c>
      <c r="D12" s="38" t="s">
        <v>34</v>
      </c>
      <c r="E12" s="39" t="s">
        <v>5</v>
      </c>
      <c r="F12" s="38" t="s">
        <v>34</v>
      </c>
      <c r="G12" s="58"/>
      <c r="H12" s="58"/>
      <c r="I12"/>
      <c r="J12" s="23"/>
      <c r="K12" s="23"/>
    </row>
    <row r="13" spans="1:16" s="24" customFormat="1" ht="14.25">
      <c r="A13" s="40" t="s">
        <v>149</v>
      </c>
      <c r="B13" s="41">
        <v>9019337548</v>
      </c>
      <c r="C13" s="42">
        <v>151.143</v>
      </c>
      <c r="D13" s="43">
        <v>2423698.9194</v>
      </c>
      <c r="E13" s="44">
        <v>166.75700000000001</v>
      </c>
      <c r="F13" s="43">
        <v>1593448.1810699999</v>
      </c>
      <c r="G13" s="45">
        <v>317.89999999999998</v>
      </c>
      <c r="H13" s="46">
        <v>4017147.1004699999</v>
      </c>
      <c r="I13"/>
      <c r="J13" s="23"/>
      <c r="K13" s="23"/>
      <c r="P13" s="24" t="str">
        <f>+A13</f>
        <v>SG ALCALDIA MAYOR OC 125415</v>
      </c>
    </row>
    <row r="14" spans="1:16" s="24" customFormat="1" ht="15">
      <c r="A14" s="54" t="s">
        <v>297</v>
      </c>
      <c r="B14" s="66"/>
      <c r="C14" s="55">
        <v>151.143</v>
      </c>
      <c r="D14" s="67">
        <v>2423698.9194</v>
      </c>
      <c r="E14" s="68">
        <v>166.75700000000001</v>
      </c>
      <c r="F14" s="67">
        <v>1593448.1810699999</v>
      </c>
      <c r="G14" s="56">
        <v>317.89999999999998</v>
      </c>
      <c r="H14" s="57">
        <v>4017147.1004699999</v>
      </c>
      <c r="I14"/>
      <c r="J14" s="23"/>
      <c r="K14" s="23"/>
      <c r="P14" s="24" t="str">
        <f t="shared" ref="P14:P37" si="0">+A14</f>
        <v>Total SG ALCALDIA MAYOR OC 125415</v>
      </c>
    </row>
    <row r="15" spans="1:16" s="24" customFormat="1" ht="15">
      <c r="A15" s="47" t="s">
        <v>9</v>
      </c>
      <c r="B15" s="48"/>
      <c r="C15" s="49">
        <v>151.143</v>
      </c>
      <c r="D15" s="50">
        <v>2423698.9194</v>
      </c>
      <c r="E15" s="51">
        <v>166.75700000000001</v>
      </c>
      <c r="F15" s="50">
        <v>1593448.1810699999</v>
      </c>
      <c r="G15" s="52">
        <v>317.89999999999998</v>
      </c>
      <c r="H15" s="53">
        <v>4017147.1004699999</v>
      </c>
      <c r="I15"/>
      <c r="J15" s="23"/>
      <c r="K15" s="23"/>
      <c r="P15" s="24" t="str">
        <f t="shared" si="0"/>
        <v>Total general</v>
      </c>
    </row>
    <row r="16" spans="1:16" ht="12.75">
      <c r="A16"/>
      <c r="B16"/>
      <c r="C16"/>
      <c r="D16"/>
      <c r="E16"/>
      <c r="F16"/>
      <c r="G16"/>
      <c r="H16"/>
      <c r="I16"/>
      <c r="J16" s="23"/>
      <c r="K16" s="23"/>
      <c r="P16" s="26">
        <f t="shared" si="0"/>
        <v>0</v>
      </c>
    </row>
    <row r="17" spans="1:16" ht="12.75">
      <c r="A17"/>
      <c r="B17"/>
      <c r="C17"/>
      <c r="D17"/>
      <c r="E17"/>
      <c r="F17"/>
      <c r="G17"/>
      <c r="H17"/>
      <c r="I17"/>
      <c r="J17" s="23"/>
      <c r="K17" s="23"/>
      <c r="P17" s="26">
        <f t="shared" si="0"/>
        <v>0</v>
      </c>
    </row>
    <row r="18" spans="1:16" ht="12.75">
      <c r="A18"/>
      <c r="B18"/>
      <c r="C18"/>
      <c r="D18"/>
      <c r="E18"/>
      <c r="F18"/>
      <c r="G18"/>
      <c r="H18"/>
      <c r="I18"/>
      <c r="J18" s="23"/>
      <c r="K18" s="23"/>
      <c r="P18" s="26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 s="23"/>
      <c r="P19" s="26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23"/>
      <c r="P20" s="26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 s="23"/>
      <c r="P21" s="26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 s="23"/>
      <c r="P22" s="26">
        <f t="shared" si="0"/>
        <v>0</v>
      </c>
    </row>
    <row r="23" spans="1:16" ht="17.25">
      <c r="A23"/>
      <c r="B23"/>
      <c r="C23"/>
      <c r="D23"/>
      <c r="E23"/>
      <c r="F23"/>
      <c r="G23"/>
      <c r="H23"/>
      <c r="I23" s="64"/>
      <c r="J23" s="63"/>
      <c r="P23" s="26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23"/>
      <c r="P24" s="26">
        <f t="shared" si="0"/>
        <v>0</v>
      </c>
    </row>
    <row r="25" spans="1:16" ht="17.25">
      <c r="A25"/>
      <c r="B25"/>
      <c r="C25"/>
      <c r="D25"/>
      <c r="E25"/>
      <c r="F25"/>
      <c r="G25"/>
      <c r="H25"/>
      <c r="I25" s="64"/>
      <c r="J25" s="63"/>
      <c r="P25" s="26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P26" s="26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P27" s="26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P28" s="26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P29" s="26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P30" s="26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P31" s="26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P32" s="26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P33" s="26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P34" s="26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P35" s="26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P36" s="26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P37" s="26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</row>
    <row r="39" spans="1:16" ht="12.75">
      <c r="A39"/>
      <c r="B39"/>
      <c r="C39"/>
      <c r="D39"/>
      <c r="E39"/>
      <c r="F39"/>
      <c r="G39"/>
      <c r="H39"/>
      <c r="I39"/>
    </row>
    <row r="40" spans="1:16" ht="12.75">
      <c r="A40"/>
      <c r="B40"/>
      <c r="C40"/>
      <c r="D40"/>
      <c r="E40"/>
      <c r="F40"/>
      <c r="G40"/>
      <c r="H40"/>
      <c r="I40"/>
    </row>
    <row r="41" spans="1:16" ht="12.75">
      <c r="A41"/>
      <c r="B41"/>
      <c r="C41"/>
      <c r="D41"/>
      <c r="E41"/>
      <c r="F41"/>
      <c r="G41"/>
      <c r="H41"/>
      <c r="I41"/>
    </row>
    <row r="42" spans="1:16" ht="12.75">
      <c r="A42"/>
      <c r="B42"/>
      <c r="C42"/>
      <c r="D42"/>
      <c r="E42"/>
      <c r="F42"/>
      <c r="G42"/>
      <c r="H42"/>
      <c r="I42"/>
    </row>
    <row r="43" spans="1:16" ht="12.75">
      <c r="A43"/>
      <c r="B43"/>
      <c r="C43"/>
      <c r="D43"/>
      <c r="E43"/>
      <c r="F43"/>
      <c r="G43"/>
      <c r="H43"/>
      <c r="I43"/>
    </row>
    <row r="44" spans="1:16" ht="12.75">
      <c r="A44"/>
      <c r="B44"/>
      <c r="C44"/>
      <c r="D44"/>
      <c r="E44"/>
      <c r="F44"/>
      <c r="G44"/>
      <c r="H44"/>
      <c r="I44"/>
    </row>
    <row r="45" spans="1:16" ht="12.75">
      <c r="A45"/>
      <c r="B45"/>
      <c r="C45"/>
      <c r="D45"/>
      <c r="E45"/>
      <c r="F45"/>
      <c r="G45"/>
      <c r="H45"/>
      <c r="I45"/>
    </row>
    <row r="46" spans="1:16" ht="12.75">
      <c r="A46"/>
      <c r="B46"/>
      <c r="C46"/>
      <c r="D46"/>
      <c r="E46"/>
      <c r="F46"/>
      <c r="G46"/>
      <c r="H46"/>
      <c r="I46"/>
    </row>
    <row r="47" spans="1:16" ht="12.75">
      <c r="A47"/>
      <c r="B47"/>
      <c r="C47"/>
      <c r="D47"/>
      <c r="E47"/>
      <c r="F47"/>
      <c r="G47"/>
      <c r="H47"/>
      <c r="I47"/>
    </row>
    <row r="48" spans="1:16" ht="12.75">
      <c r="A48"/>
      <c r="B48"/>
      <c r="C48"/>
      <c r="D48"/>
      <c r="E48"/>
      <c r="F48"/>
      <c r="G48"/>
      <c r="H48"/>
      <c r="I48"/>
    </row>
    <row r="49" spans="1:9" ht="12.75">
      <c r="A49"/>
      <c r="B49"/>
      <c r="C49"/>
      <c r="D49"/>
      <c r="E49"/>
      <c r="F49"/>
      <c r="G49"/>
      <c r="H49"/>
      <c r="I49"/>
    </row>
    <row r="50" spans="1:9" ht="12.75">
      <c r="A50"/>
      <c r="B50"/>
      <c r="C50"/>
      <c r="D50"/>
      <c r="E50"/>
      <c r="F50"/>
      <c r="G50"/>
      <c r="H50"/>
      <c r="I50"/>
    </row>
    <row r="51" spans="1:9" ht="12.75">
      <c r="A51"/>
      <c r="B51"/>
      <c r="C51"/>
      <c r="D51"/>
      <c r="E51"/>
      <c r="F51"/>
      <c r="G51"/>
      <c r="H51"/>
      <c r="I51"/>
    </row>
    <row r="52" spans="1:9" ht="12.75">
      <c r="A52"/>
      <c r="B52"/>
      <c r="C52"/>
      <c r="D52"/>
      <c r="E52"/>
      <c r="F52"/>
      <c r="G52"/>
      <c r="H52"/>
      <c r="I52"/>
    </row>
    <row r="53" spans="1:9" ht="12.75">
      <c r="A53"/>
      <c r="B53"/>
      <c r="C53"/>
      <c r="D53"/>
      <c r="E53"/>
      <c r="F53"/>
      <c r="G53"/>
      <c r="H53"/>
      <c r="I53"/>
    </row>
    <row r="54" spans="1:9" ht="12.75">
      <c r="A54"/>
      <c r="B54"/>
      <c r="C54"/>
      <c r="D54"/>
      <c r="E54"/>
      <c r="F54"/>
      <c r="G54"/>
      <c r="H54"/>
      <c r="I54"/>
    </row>
    <row r="55" spans="1:9" ht="12.75">
      <c r="A55"/>
      <c r="B55"/>
      <c r="C55"/>
      <c r="D55"/>
      <c r="E55"/>
      <c r="F55"/>
      <c r="G55"/>
      <c r="H55"/>
      <c r="I55"/>
    </row>
    <row r="56" spans="1:9" ht="12.75">
      <c r="A56"/>
      <c r="B56"/>
      <c r="C56"/>
      <c r="D56"/>
      <c r="E56"/>
      <c r="F56"/>
      <c r="G56"/>
      <c r="H56"/>
      <c r="I56"/>
    </row>
    <row r="57" spans="1:9" ht="12.75">
      <c r="A57"/>
      <c r="B57"/>
      <c r="C57"/>
      <c r="D57"/>
      <c r="E57"/>
      <c r="F57"/>
      <c r="G57"/>
      <c r="H57"/>
      <c r="I57"/>
    </row>
    <row r="58" spans="1:9" ht="12.75">
      <c r="A58"/>
      <c r="B58"/>
      <c r="C58"/>
      <c r="D58"/>
      <c r="E58"/>
      <c r="F58"/>
      <c r="G58"/>
      <c r="H58"/>
      <c r="I58"/>
    </row>
    <row r="59" spans="1:9" ht="12.75">
      <c r="A59"/>
      <c r="B59"/>
      <c r="C59"/>
      <c r="D59"/>
      <c r="E59"/>
      <c r="F59"/>
      <c r="G59"/>
      <c r="H59"/>
      <c r="I59"/>
    </row>
    <row r="60" spans="1:9" ht="12.75">
      <c r="A60"/>
      <c r="B60"/>
      <c r="C60"/>
      <c r="D60"/>
      <c r="E60"/>
      <c r="F60"/>
      <c r="G60"/>
      <c r="H60"/>
      <c r="I60"/>
    </row>
    <row r="61" spans="1:9" ht="12.75">
      <c r="A61"/>
      <c r="B61"/>
      <c r="C61"/>
      <c r="D61"/>
      <c r="E61"/>
      <c r="F61"/>
      <c r="G61"/>
      <c r="H61"/>
      <c r="I61"/>
    </row>
    <row r="62" spans="1:9" ht="12.75">
      <c r="A62"/>
      <c r="B62"/>
      <c r="C62"/>
      <c r="D62"/>
      <c r="E62"/>
      <c r="F62"/>
      <c r="G62"/>
      <c r="H62"/>
      <c r="I62"/>
    </row>
    <row r="63" spans="1:9" ht="12.75">
      <c r="A63"/>
      <c r="B63"/>
      <c r="C63"/>
      <c r="D63"/>
      <c r="E63"/>
      <c r="F63"/>
      <c r="G63"/>
      <c r="H63"/>
      <c r="I63"/>
    </row>
    <row r="64" spans="1:9" ht="12.75">
      <c r="A64"/>
      <c r="B64"/>
      <c r="C64"/>
      <c r="D64"/>
      <c r="E64"/>
      <c r="F64"/>
      <c r="G64"/>
      <c r="H64"/>
      <c r="I64"/>
    </row>
    <row r="65" spans="1:9" ht="12.75">
      <c r="A65"/>
      <c r="B65"/>
      <c r="C65"/>
      <c r="D65"/>
      <c r="E65"/>
      <c r="F65"/>
      <c r="G65"/>
      <c r="H65"/>
      <c r="I65"/>
    </row>
    <row r="66" spans="1:9" ht="12.75">
      <c r="A66"/>
      <c r="B66"/>
      <c r="C66"/>
      <c r="D66"/>
      <c r="E66"/>
      <c r="F66"/>
      <c r="G66"/>
      <c r="H66"/>
      <c r="I66"/>
    </row>
    <row r="67" spans="1:9" ht="12.75">
      <c r="A67"/>
      <c r="B67"/>
      <c r="C67"/>
      <c r="D67"/>
      <c r="E67"/>
      <c r="F67"/>
      <c r="G67"/>
      <c r="H67"/>
      <c r="I67"/>
    </row>
    <row r="68" spans="1:9" ht="12.75">
      <c r="A68"/>
      <c r="B68"/>
      <c r="C68"/>
      <c r="D68"/>
      <c r="E68"/>
      <c r="F68"/>
      <c r="G68"/>
      <c r="H68"/>
      <c r="I68"/>
    </row>
    <row r="69" spans="1:9" ht="12.75">
      <c r="A69"/>
      <c r="B69"/>
      <c r="C69"/>
      <c r="D69"/>
      <c r="E69"/>
      <c r="F69"/>
      <c r="G69"/>
      <c r="H69"/>
      <c r="I69"/>
    </row>
    <row r="70" spans="1:9" ht="12.75">
      <c r="A70"/>
      <c r="B70"/>
      <c r="C70"/>
      <c r="D70"/>
      <c r="E70"/>
      <c r="F70"/>
      <c r="G70"/>
      <c r="H70"/>
      <c r="I70"/>
    </row>
    <row r="71" spans="1:9" ht="12.75">
      <c r="A71"/>
      <c r="B71"/>
      <c r="C71"/>
      <c r="D71"/>
      <c r="E71"/>
      <c r="F71"/>
      <c r="G71"/>
      <c r="H71"/>
      <c r="I71"/>
    </row>
    <row r="72" spans="1:9" ht="12.75">
      <c r="A72"/>
      <c r="B72"/>
      <c r="C72"/>
      <c r="D72"/>
      <c r="E72"/>
      <c r="F72"/>
      <c r="G72"/>
      <c r="H72"/>
      <c r="I72"/>
    </row>
    <row r="73" spans="1:9" ht="12.75">
      <c r="A73"/>
      <c r="B73"/>
      <c r="C73"/>
      <c r="D73"/>
      <c r="E73"/>
      <c r="F73"/>
      <c r="G73"/>
      <c r="H73"/>
      <c r="I73"/>
    </row>
    <row r="74" spans="1:9" ht="12.75">
      <c r="A74"/>
      <c r="B74"/>
      <c r="C74"/>
      <c r="D74"/>
      <c r="E74"/>
      <c r="F74"/>
      <c r="G74"/>
      <c r="H74"/>
      <c r="I74"/>
    </row>
    <row r="75" spans="1:9" ht="12.75">
      <c r="A75"/>
      <c r="B75"/>
      <c r="C75"/>
      <c r="D75"/>
      <c r="E75"/>
      <c r="F75"/>
      <c r="G75"/>
      <c r="H75"/>
      <c r="I75"/>
    </row>
    <row r="76" spans="1:9" ht="12.75">
      <c r="A76"/>
      <c r="B76"/>
      <c r="C76"/>
      <c r="D76"/>
      <c r="E76"/>
      <c r="F76"/>
      <c r="G76"/>
      <c r="H76"/>
      <c r="I76"/>
    </row>
    <row r="77" spans="1:9" ht="12.75">
      <c r="A77"/>
      <c r="B77"/>
      <c r="C77"/>
      <c r="D77"/>
      <c r="E77"/>
      <c r="F77"/>
      <c r="G77"/>
      <c r="H77"/>
      <c r="I77"/>
    </row>
    <row r="78" spans="1:9" ht="12.75">
      <c r="A78"/>
      <c r="B78"/>
      <c r="C78"/>
      <c r="D78"/>
      <c r="E78"/>
      <c r="F78"/>
      <c r="G78"/>
      <c r="H78"/>
      <c r="I78"/>
    </row>
    <row r="79" spans="1:9" ht="12.75">
      <c r="A79"/>
      <c r="B79"/>
      <c r="C79"/>
      <c r="D79"/>
      <c r="E79"/>
      <c r="F79"/>
      <c r="G79"/>
      <c r="H79"/>
      <c r="I79"/>
    </row>
    <row r="80" spans="1:9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  <row r="181" spans="1:9" ht="12.75">
      <c r="A181"/>
      <c r="B181"/>
      <c r="C181"/>
      <c r="D181"/>
      <c r="E181"/>
      <c r="F181"/>
      <c r="G181"/>
      <c r="H181"/>
      <c r="I181"/>
    </row>
    <row r="182" spans="1:9" ht="12.75">
      <c r="A182"/>
      <c r="B182"/>
      <c r="C182"/>
      <c r="D182"/>
      <c r="E182"/>
      <c r="F182"/>
      <c r="G182"/>
      <c r="H182"/>
      <c r="I182"/>
    </row>
    <row r="183" spans="1:9" ht="12.75">
      <c r="A183"/>
      <c r="B183"/>
      <c r="C183"/>
      <c r="D183"/>
      <c r="E183"/>
      <c r="F183"/>
      <c r="G183"/>
      <c r="H183"/>
      <c r="I183"/>
    </row>
    <row r="184" spans="1:9" ht="12.75">
      <c r="A184"/>
      <c r="B184"/>
      <c r="C184"/>
      <c r="D184"/>
      <c r="E184"/>
      <c r="F184"/>
      <c r="G184"/>
      <c r="H184"/>
      <c r="I184"/>
    </row>
    <row r="185" spans="1:9" ht="12.75">
      <c r="A185"/>
      <c r="B185"/>
      <c r="C185"/>
      <c r="D185"/>
      <c r="E185"/>
      <c r="F185"/>
      <c r="G185"/>
      <c r="H185"/>
      <c r="I185"/>
    </row>
    <row r="186" spans="1:9" ht="12.75">
      <c r="A186"/>
      <c r="B186"/>
      <c r="C186"/>
      <c r="D186"/>
      <c r="E186"/>
      <c r="F186"/>
      <c r="G186"/>
      <c r="H186"/>
      <c r="I186"/>
    </row>
    <row r="187" spans="1:9" ht="12.75">
      <c r="A187"/>
      <c r="B187"/>
      <c r="C187"/>
      <c r="D187"/>
      <c r="E187"/>
      <c r="F187"/>
      <c r="G187"/>
      <c r="H187"/>
      <c r="I187"/>
    </row>
    <row r="188" spans="1:9" ht="12.75">
      <c r="A188"/>
      <c r="B188"/>
      <c r="C188"/>
      <c r="D188"/>
      <c r="E188"/>
      <c r="F188"/>
      <c r="G188"/>
      <c r="H188"/>
      <c r="I188"/>
    </row>
    <row r="189" spans="1:9" ht="12.75">
      <c r="A189"/>
      <c r="B189"/>
      <c r="C189"/>
      <c r="D189"/>
      <c r="E189"/>
      <c r="F189"/>
      <c r="G189"/>
      <c r="H189"/>
      <c r="I189"/>
    </row>
    <row r="190" spans="1:9" ht="12.75">
      <c r="A190"/>
      <c r="B190"/>
      <c r="C190"/>
      <c r="D190"/>
      <c r="E190"/>
      <c r="F190"/>
      <c r="G190"/>
      <c r="H190"/>
      <c r="I190"/>
    </row>
    <row r="192" spans="1:9">
      <c r="I192" s="62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B32"/>
  <sheetViews>
    <sheetView showGridLines="0" tabSelected="1" workbookViewId="0">
      <pane ySplit="1" topLeftCell="A3" activePane="bottomLeft" state="frozen"/>
      <selection pane="bottomLeft" activeCell="D42" sqref="D42"/>
    </sheetView>
  </sheetViews>
  <sheetFormatPr baseColWidth="10" defaultColWidth="11.42578125" defaultRowHeight="12.75"/>
  <cols>
    <col min="1" max="1" width="13.28515625" style="4" bestFit="1" customWidth="1"/>
    <col min="2" max="2" width="10.85546875" style="30" bestFit="1" customWidth="1"/>
    <col min="3" max="3" width="12.5703125" style="17" bestFit="1" customWidth="1"/>
    <col min="4" max="4" width="10.28515625" style="10" customWidth="1"/>
    <col min="5" max="5" width="30.5703125" style="4" bestFit="1" customWidth="1"/>
    <col min="6" max="8" width="11.42578125" style="4"/>
    <col min="9" max="9" width="11.42578125" style="33"/>
    <col min="10" max="11" width="11.42578125" style="4"/>
    <col min="12" max="13" width="11.42578125" style="33"/>
    <col min="14" max="14" width="11.42578125" style="4"/>
    <col min="15" max="15" width="22.7109375" style="9" bestFit="1" customWidth="1"/>
    <col min="16" max="16" width="12.42578125" style="9" bestFit="1" customWidth="1"/>
    <col min="17" max="17" width="17.7109375" style="9" customWidth="1"/>
    <col min="18" max="18" width="6.28515625" style="9" bestFit="1" customWidth="1"/>
    <col min="19" max="19" width="12.140625" style="10" bestFit="1" customWidth="1"/>
    <col min="20" max="21" width="12.140625" style="10" customWidth="1"/>
    <col min="22" max="23" width="10.28515625" style="10" customWidth="1"/>
    <col min="24" max="16384" width="11.42578125" style="4"/>
  </cols>
  <sheetData>
    <row r="1" spans="1:28" s="3" customFormat="1" ht="28.5" customHeight="1">
      <c r="A1" s="7" t="s">
        <v>0</v>
      </c>
      <c r="B1" s="28" t="s">
        <v>1</v>
      </c>
      <c r="C1" s="15" t="s">
        <v>2</v>
      </c>
      <c r="D1" s="7" t="s">
        <v>3</v>
      </c>
      <c r="E1" s="7" t="s">
        <v>90</v>
      </c>
      <c r="F1" s="7" t="s">
        <v>241</v>
      </c>
      <c r="G1" s="7" t="s">
        <v>242</v>
      </c>
      <c r="H1" s="7" t="s">
        <v>4</v>
      </c>
      <c r="I1" s="31" t="s">
        <v>92</v>
      </c>
      <c r="J1" s="7" t="s">
        <v>5</v>
      </c>
      <c r="K1" s="7" t="s">
        <v>240</v>
      </c>
      <c r="L1" s="31" t="s">
        <v>237</v>
      </c>
      <c r="M1" s="31" t="s">
        <v>34</v>
      </c>
      <c r="N1" s="7" t="s">
        <v>6</v>
      </c>
      <c r="O1" s="7" t="s">
        <v>8</v>
      </c>
      <c r="P1" s="7" t="s">
        <v>7</v>
      </c>
      <c r="Q1" s="7" t="s">
        <v>10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88</v>
      </c>
      <c r="X1" s="7" t="s">
        <v>89</v>
      </c>
      <c r="Y1" s="7" t="s">
        <v>91</v>
      </c>
      <c r="Z1" s="7" t="s">
        <v>93</v>
      </c>
      <c r="AA1" s="7" t="s">
        <v>94</v>
      </c>
      <c r="AB1" s="3" t="s">
        <v>94</v>
      </c>
    </row>
    <row r="2" spans="1:28" s="5" customFormat="1" ht="15" customHeight="1">
      <c r="A2" s="8" t="s">
        <v>146</v>
      </c>
      <c r="B2" s="29" t="s">
        <v>106</v>
      </c>
      <c r="C2" s="16" t="s">
        <v>131</v>
      </c>
      <c r="D2" s="6" t="s">
        <v>147</v>
      </c>
      <c r="E2" s="5" t="s">
        <v>149</v>
      </c>
      <c r="F2" s="5" t="s">
        <v>11</v>
      </c>
      <c r="G2" s="5" t="s">
        <v>298</v>
      </c>
      <c r="H2" s="5" t="s">
        <v>38</v>
      </c>
      <c r="I2" s="32">
        <v>95896.08</v>
      </c>
      <c r="J2" s="5">
        <v>10.052</v>
      </c>
      <c r="K2" s="5" t="str">
        <f t="shared" ref="K2:K5" si="0">S2&amp;U2&amp;R2</f>
        <v>100080091039465</v>
      </c>
      <c r="L2" s="32">
        <v>9555.51</v>
      </c>
      <c r="M2" s="32">
        <f t="shared" ref="M2:M5" si="1">+J2*L2</f>
        <v>96051.986519999991</v>
      </c>
      <c r="N2" s="5" t="s">
        <v>150</v>
      </c>
      <c r="O2" s="6" t="s">
        <v>144</v>
      </c>
      <c r="P2" s="6" t="s">
        <v>238</v>
      </c>
      <c r="Q2" s="63">
        <v>9019337548</v>
      </c>
      <c r="R2" s="6">
        <v>465</v>
      </c>
      <c r="S2" s="6">
        <v>10008009</v>
      </c>
      <c r="T2" s="6" t="s">
        <v>95</v>
      </c>
      <c r="U2" s="6">
        <v>1039</v>
      </c>
      <c r="V2" s="6" t="s">
        <v>96</v>
      </c>
      <c r="W2" s="6"/>
      <c r="X2" s="5" t="s">
        <v>148</v>
      </c>
      <c r="Y2" s="5">
        <v>9540</v>
      </c>
      <c r="AA2" s="5" t="s">
        <v>98</v>
      </c>
    </row>
    <row r="3" spans="1:28" s="5" customFormat="1" ht="15" customHeight="1">
      <c r="A3" s="8" t="s">
        <v>151</v>
      </c>
      <c r="B3" s="29" t="s">
        <v>102</v>
      </c>
      <c r="C3" s="16" t="s">
        <v>152</v>
      </c>
      <c r="D3" s="6" t="s">
        <v>153</v>
      </c>
      <c r="E3" s="5" t="s">
        <v>149</v>
      </c>
      <c r="F3" s="5" t="s">
        <v>11</v>
      </c>
      <c r="G3" s="5" t="s">
        <v>298</v>
      </c>
      <c r="H3" s="5" t="s">
        <v>40</v>
      </c>
      <c r="I3" s="32">
        <v>185105.34</v>
      </c>
      <c r="J3" s="5">
        <v>12.186</v>
      </c>
      <c r="K3" s="5" t="str">
        <f t="shared" si="0"/>
        <v>100080091039465</v>
      </c>
      <c r="L3" s="32">
        <v>16035.8</v>
      </c>
      <c r="M3" s="32">
        <f t="shared" si="1"/>
        <v>195412.25879999998</v>
      </c>
      <c r="N3" s="5" t="s">
        <v>154</v>
      </c>
      <c r="O3" s="6" t="s">
        <v>144</v>
      </c>
      <c r="P3" s="6" t="s">
        <v>238</v>
      </c>
      <c r="Q3" s="63">
        <v>9019337548</v>
      </c>
      <c r="R3" s="6">
        <v>465</v>
      </c>
      <c r="S3" s="6">
        <v>10008009</v>
      </c>
      <c r="T3" s="6" t="s">
        <v>95</v>
      </c>
      <c r="U3" s="6">
        <v>1039</v>
      </c>
      <c r="V3" s="6" t="s">
        <v>96</v>
      </c>
      <c r="W3" s="6"/>
      <c r="X3" s="5" t="s">
        <v>148</v>
      </c>
      <c r="Y3" s="5">
        <v>15190</v>
      </c>
      <c r="AA3" s="5" t="s">
        <v>98</v>
      </c>
    </row>
    <row r="4" spans="1:28" s="5" customFormat="1" ht="15" customHeight="1">
      <c r="A4" s="8" t="s">
        <v>155</v>
      </c>
      <c r="B4" s="29" t="s">
        <v>111</v>
      </c>
      <c r="C4" s="16" t="s">
        <v>143</v>
      </c>
      <c r="D4" s="6" t="s">
        <v>156</v>
      </c>
      <c r="E4" s="5" t="s">
        <v>149</v>
      </c>
      <c r="F4" s="5" t="s">
        <v>11</v>
      </c>
      <c r="G4" s="5" t="s">
        <v>298</v>
      </c>
      <c r="H4" s="5" t="s">
        <v>40</v>
      </c>
      <c r="I4" s="32">
        <v>156153.20000000001</v>
      </c>
      <c r="J4" s="5">
        <v>10.28</v>
      </c>
      <c r="K4" s="5" t="str">
        <f t="shared" si="0"/>
        <v>100080091039465</v>
      </c>
      <c r="L4" s="32">
        <v>16035.8</v>
      </c>
      <c r="M4" s="32">
        <f t="shared" si="1"/>
        <v>164848.02399999998</v>
      </c>
      <c r="N4" s="5" t="s">
        <v>157</v>
      </c>
      <c r="O4" s="6" t="s">
        <v>144</v>
      </c>
      <c r="P4" s="6" t="s">
        <v>238</v>
      </c>
      <c r="Q4" s="63">
        <v>9019337548</v>
      </c>
      <c r="R4" s="6">
        <v>465</v>
      </c>
      <c r="S4" s="6">
        <v>10008009</v>
      </c>
      <c r="T4" s="6" t="s">
        <v>95</v>
      </c>
      <c r="U4" s="6">
        <v>1039</v>
      </c>
      <c r="V4" s="6" t="s">
        <v>96</v>
      </c>
      <c r="W4" s="6"/>
      <c r="X4" s="5" t="s">
        <v>148</v>
      </c>
      <c r="Y4" s="5">
        <v>15190</v>
      </c>
      <c r="AA4" s="5" t="s">
        <v>98</v>
      </c>
    </row>
    <row r="5" spans="1:28" s="5" customFormat="1" ht="15" customHeight="1">
      <c r="A5" s="8" t="s">
        <v>158</v>
      </c>
      <c r="B5" s="29" t="s">
        <v>111</v>
      </c>
      <c r="C5" s="16" t="s">
        <v>139</v>
      </c>
      <c r="D5" s="6" t="s">
        <v>159</v>
      </c>
      <c r="E5" s="5" t="s">
        <v>149</v>
      </c>
      <c r="F5" s="5" t="s">
        <v>11</v>
      </c>
      <c r="G5" s="5" t="s">
        <v>298</v>
      </c>
      <c r="H5" s="5" t="s">
        <v>40</v>
      </c>
      <c r="I5" s="32">
        <v>151018.98000000001</v>
      </c>
      <c r="J5" s="5">
        <v>9.9420000000000002</v>
      </c>
      <c r="K5" s="5" t="str">
        <f t="shared" si="0"/>
        <v>100080091039465</v>
      </c>
      <c r="L5" s="32">
        <v>16035.8</v>
      </c>
      <c r="M5" s="32">
        <f t="shared" si="1"/>
        <v>159427.92360000001</v>
      </c>
      <c r="N5" s="5" t="s">
        <v>160</v>
      </c>
      <c r="O5" s="6" t="s">
        <v>144</v>
      </c>
      <c r="P5" s="6" t="s">
        <v>238</v>
      </c>
      <c r="Q5" s="63">
        <v>9019337548</v>
      </c>
      <c r="R5" s="6">
        <v>465</v>
      </c>
      <c r="S5" s="6">
        <v>10008009</v>
      </c>
      <c r="T5" s="6" t="s">
        <v>95</v>
      </c>
      <c r="U5" s="6">
        <v>1039</v>
      </c>
      <c r="V5" s="6" t="s">
        <v>96</v>
      </c>
      <c r="W5" s="6"/>
      <c r="X5" s="5" t="s">
        <v>148</v>
      </c>
      <c r="Y5" s="5">
        <v>15190</v>
      </c>
      <c r="AA5" s="5" t="s">
        <v>98</v>
      </c>
    </row>
    <row r="6" spans="1:28" s="5" customFormat="1" ht="15" customHeight="1">
      <c r="A6" s="8" t="s">
        <v>162</v>
      </c>
      <c r="B6" s="29" t="s">
        <v>112</v>
      </c>
      <c r="C6" s="16" t="s">
        <v>163</v>
      </c>
      <c r="D6" s="6" t="s">
        <v>164</v>
      </c>
      <c r="E6" s="5" t="s">
        <v>149</v>
      </c>
      <c r="F6" s="5" t="s">
        <v>11</v>
      </c>
      <c r="G6" s="5" t="s">
        <v>298</v>
      </c>
      <c r="H6" s="5" t="s">
        <v>40</v>
      </c>
      <c r="I6" s="32">
        <v>99393.84</v>
      </c>
      <c r="J6" s="5">
        <v>6.5519999999999996</v>
      </c>
      <c r="K6" s="5" t="str">
        <f t="shared" ref="K6" si="2">S6&amp;U6&amp;R6</f>
        <v>100080091069465</v>
      </c>
      <c r="L6" s="32">
        <v>16035.8</v>
      </c>
      <c r="M6" s="32">
        <f t="shared" ref="M6" si="3">+J6*L6</f>
        <v>105066.56159999999</v>
      </c>
      <c r="N6" s="5" t="s">
        <v>165</v>
      </c>
      <c r="O6" s="6" t="s">
        <v>161</v>
      </c>
      <c r="P6" s="6" t="s">
        <v>238</v>
      </c>
      <c r="Q6" s="63">
        <v>9019337548</v>
      </c>
      <c r="R6" s="6">
        <v>465</v>
      </c>
      <c r="S6" s="6">
        <v>10008009</v>
      </c>
      <c r="T6" s="6" t="s">
        <v>95</v>
      </c>
      <c r="U6" s="6">
        <v>1069</v>
      </c>
      <c r="V6" s="6" t="s">
        <v>96</v>
      </c>
      <c r="W6" s="6"/>
      <c r="X6" s="5" t="s">
        <v>148</v>
      </c>
      <c r="Y6" s="5">
        <v>15170</v>
      </c>
      <c r="AA6" s="5" t="s">
        <v>98</v>
      </c>
    </row>
    <row r="7" spans="1:28" s="5" customFormat="1" ht="15" customHeight="1">
      <c r="A7" s="8" t="s">
        <v>177</v>
      </c>
      <c r="B7" s="29" t="s">
        <v>112</v>
      </c>
      <c r="C7" s="16" t="s">
        <v>170</v>
      </c>
      <c r="D7" s="6" t="s">
        <v>147</v>
      </c>
      <c r="E7" s="5" t="s">
        <v>149</v>
      </c>
      <c r="F7" s="5" t="s">
        <v>11</v>
      </c>
      <c r="G7" s="5" t="s">
        <v>298</v>
      </c>
      <c r="H7" s="5" t="s">
        <v>38</v>
      </c>
      <c r="I7" s="32">
        <v>91517.22</v>
      </c>
      <c r="J7" s="5">
        <v>9.593</v>
      </c>
      <c r="K7" s="5" t="str">
        <f t="shared" ref="K7:K8" si="4">S7&amp;U7&amp;R7</f>
        <v>100080091039465</v>
      </c>
      <c r="L7" s="32">
        <v>9555.51</v>
      </c>
      <c r="M7" s="32">
        <f t="shared" ref="M7:M8" si="5">+J7*L7</f>
        <v>91666.007429999998</v>
      </c>
      <c r="N7" s="5" t="s">
        <v>178</v>
      </c>
      <c r="O7" s="6" t="s">
        <v>144</v>
      </c>
      <c r="P7" s="6" t="s">
        <v>238</v>
      </c>
      <c r="Q7" s="63">
        <v>9019337548</v>
      </c>
      <c r="R7" s="6">
        <v>465</v>
      </c>
      <c r="S7" s="6">
        <v>10008009</v>
      </c>
      <c r="T7" s="6" t="s">
        <v>95</v>
      </c>
      <c r="U7" s="6">
        <v>1039</v>
      </c>
      <c r="V7" s="6" t="s">
        <v>96</v>
      </c>
      <c r="W7" s="6"/>
      <c r="X7" s="5" t="s">
        <v>148</v>
      </c>
      <c r="Y7" s="5">
        <v>9540</v>
      </c>
      <c r="AA7" s="5" t="s">
        <v>98</v>
      </c>
    </row>
    <row r="8" spans="1:28" s="5" customFormat="1" ht="15" customHeight="1">
      <c r="A8" s="8" t="s">
        <v>179</v>
      </c>
      <c r="B8" s="29" t="s">
        <v>102</v>
      </c>
      <c r="C8" s="16" t="s">
        <v>120</v>
      </c>
      <c r="D8" s="6" t="s">
        <v>180</v>
      </c>
      <c r="E8" s="5" t="s">
        <v>149</v>
      </c>
      <c r="F8" s="5" t="s">
        <v>11</v>
      </c>
      <c r="G8" s="5" t="s">
        <v>298</v>
      </c>
      <c r="H8" s="5" t="s">
        <v>38</v>
      </c>
      <c r="I8" s="32">
        <v>93806.82</v>
      </c>
      <c r="J8" s="5">
        <v>9.8330000000000002</v>
      </c>
      <c r="K8" s="5" t="str">
        <f t="shared" si="4"/>
        <v>100080091039465</v>
      </c>
      <c r="L8" s="32">
        <v>9555.51</v>
      </c>
      <c r="M8" s="32">
        <f t="shared" si="5"/>
        <v>93959.329830000002</v>
      </c>
      <c r="N8" s="5" t="s">
        <v>181</v>
      </c>
      <c r="O8" s="6" t="s">
        <v>144</v>
      </c>
      <c r="P8" s="6" t="s">
        <v>238</v>
      </c>
      <c r="Q8" s="63">
        <v>9019337548</v>
      </c>
      <c r="R8" s="6">
        <v>465</v>
      </c>
      <c r="S8" s="6">
        <v>10008009</v>
      </c>
      <c r="T8" s="6" t="s">
        <v>95</v>
      </c>
      <c r="U8" s="6">
        <v>1039</v>
      </c>
      <c r="V8" s="6" t="s">
        <v>96</v>
      </c>
      <c r="W8" s="6"/>
      <c r="X8" s="5" t="s">
        <v>148</v>
      </c>
      <c r="Y8" s="5">
        <v>9540</v>
      </c>
      <c r="AA8" s="5" t="s">
        <v>98</v>
      </c>
    </row>
    <row r="9" spans="1:28" s="5" customFormat="1" ht="15" customHeight="1">
      <c r="A9" s="8" t="s">
        <v>182</v>
      </c>
      <c r="B9" s="29" t="s">
        <v>112</v>
      </c>
      <c r="C9" s="16" t="s">
        <v>124</v>
      </c>
      <c r="D9" s="6" t="s">
        <v>183</v>
      </c>
      <c r="E9" s="5" t="s">
        <v>149</v>
      </c>
      <c r="F9" s="5" t="s">
        <v>11</v>
      </c>
      <c r="G9" s="5" t="s">
        <v>298</v>
      </c>
      <c r="H9" s="5" t="s">
        <v>38</v>
      </c>
      <c r="I9" s="32">
        <v>118162.24000000001</v>
      </c>
      <c r="J9" s="5">
        <v>12.733000000000001</v>
      </c>
      <c r="K9" s="5" t="str">
        <f t="shared" ref="K9:K12" si="6">S9&amp;U9&amp;R9</f>
        <v>100080091069465</v>
      </c>
      <c r="L9" s="32">
        <v>9555.51</v>
      </c>
      <c r="M9" s="32">
        <f t="shared" ref="M9:M12" si="7">+J9*L9</f>
        <v>121670.30883000001</v>
      </c>
      <c r="N9" s="5" t="s">
        <v>184</v>
      </c>
      <c r="O9" s="6" t="s">
        <v>161</v>
      </c>
      <c r="P9" s="6" t="s">
        <v>238</v>
      </c>
      <c r="Q9" s="63">
        <v>9019337548</v>
      </c>
      <c r="R9" s="6">
        <v>465</v>
      </c>
      <c r="S9" s="6">
        <v>10008009</v>
      </c>
      <c r="T9" s="6" t="s">
        <v>95</v>
      </c>
      <c r="U9" s="6">
        <v>1069</v>
      </c>
      <c r="V9" s="6" t="s">
        <v>96</v>
      </c>
      <c r="W9" s="6"/>
      <c r="X9" s="5" t="s">
        <v>148</v>
      </c>
      <c r="Y9" s="5">
        <v>9280</v>
      </c>
      <c r="AA9" s="5" t="s">
        <v>98</v>
      </c>
    </row>
    <row r="10" spans="1:28" s="5" customFormat="1" ht="15" customHeight="1">
      <c r="A10" s="8" t="s">
        <v>185</v>
      </c>
      <c r="B10" s="29" t="s">
        <v>109</v>
      </c>
      <c r="C10" s="16" t="s">
        <v>130</v>
      </c>
      <c r="D10" s="6" t="s">
        <v>186</v>
      </c>
      <c r="E10" s="5" t="s">
        <v>149</v>
      </c>
      <c r="F10" s="5" t="s">
        <v>11</v>
      </c>
      <c r="G10" s="5" t="s">
        <v>298</v>
      </c>
      <c r="H10" s="5" t="s">
        <v>38</v>
      </c>
      <c r="I10" s="32">
        <v>129762.24000000001</v>
      </c>
      <c r="J10" s="5">
        <v>13.983000000000001</v>
      </c>
      <c r="K10" s="5" t="str">
        <f t="shared" si="6"/>
        <v>100080091069465</v>
      </c>
      <c r="L10" s="32">
        <v>9555.51</v>
      </c>
      <c r="M10" s="32">
        <f t="shared" si="7"/>
        <v>133614.69633000001</v>
      </c>
      <c r="N10" s="5" t="s">
        <v>187</v>
      </c>
      <c r="O10" s="6" t="s">
        <v>161</v>
      </c>
      <c r="P10" s="6" t="s">
        <v>238</v>
      </c>
      <c r="Q10" s="63">
        <v>9019337548</v>
      </c>
      <c r="R10" s="6">
        <v>465</v>
      </c>
      <c r="S10" s="6">
        <v>10008009</v>
      </c>
      <c r="T10" s="6" t="s">
        <v>95</v>
      </c>
      <c r="U10" s="6">
        <v>1069</v>
      </c>
      <c r="V10" s="6" t="s">
        <v>96</v>
      </c>
      <c r="W10" s="6"/>
      <c r="X10" s="5" t="s">
        <v>148</v>
      </c>
      <c r="Y10" s="5">
        <v>9280</v>
      </c>
      <c r="AA10" s="5" t="s">
        <v>98</v>
      </c>
    </row>
    <row r="11" spans="1:28" s="5" customFormat="1" ht="15" customHeight="1">
      <c r="A11" s="8" t="s">
        <v>188</v>
      </c>
      <c r="B11" s="29" t="s">
        <v>102</v>
      </c>
      <c r="C11" s="16" t="s">
        <v>105</v>
      </c>
      <c r="D11" s="6" t="s">
        <v>164</v>
      </c>
      <c r="E11" s="5" t="s">
        <v>149</v>
      </c>
      <c r="F11" s="5" t="s">
        <v>11</v>
      </c>
      <c r="G11" s="5" t="s">
        <v>298</v>
      </c>
      <c r="H11" s="5" t="s">
        <v>40</v>
      </c>
      <c r="I11" s="32">
        <v>110968.55</v>
      </c>
      <c r="J11" s="5">
        <v>7.3150000000000004</v>
      </c>
      <c r="K11" s="5" t="str">
        <f t="shared" si="6"/>
        <v>100080091069465</v>
      </c>
      <c r="L11" s="32">
        <v>16035.8</v>
      </c>
      <c r="M11" s="32">
        <f t="shared" si="7"/>
        <v>117301.87700000001</v>
      </c>
      <c r="N11" s="5" t="s">
        <v>189</v>
      </c>
      <c r="O11" s="6" t="s">
        <v>161</v>
      </c>
      <c r="P11" s="6" t="s">
        <v>238</v>
      </c>
      <c r="Q11" s="63">
        <v>9019337548</v>
      </c>
      <c r="R11" s="6">
        <v>465</v>
      </c>
      <c r="S11" s="6">
        <v>10008009</v>
      </c>
      <c r="T11" s="6" t="s">
        <v>95</v>
      </c>
      <c r="U11" s="6">
        <v>1069</v>
      </c>
      <c r="V11" s="6" t="s">
        <v>96</v>
      </c>
      <c r="W11" s="6"/>
      <c r="X11" s="5" t="s">
        <v>148</v>
      </c>
      <c r="Y11" s="5">
        <v>15170</v>
      </c>
      <c r="AA11" s="5" t="s">
        <v>98</v>
      </c>
    </row>
    <row r="12" spans="1:28" s="5" customFormat="1" ht="15" customHeight="1">
      <c r="A12" s="8" t="s">
        <v>190</v>
      </c>
      <c r="B12" s="29" t="s">
        <v>101</v>
      </c>
      <c r="C12" s="16" t="s">
        <v>141</v>
      </c>
      <c r="D12" s="6" t="s">
        <v>164</v>
      </c>
      <c r="E12" s="5" t="s">
        <v>149</v>
      </c>
      <c r="F12" s="5" t="s">
        <v>11</v>
      </c>
      <c r="G12" s="5" t="s">
        <v>298</v>
      </c>
      <c r="H12" s="5" t="s">
        <v>40</v>
      </c>
      <c r="I12" s="32">
        <v>98286.43</v>
      </c>
      <c r="J12" s="5">
        <v>6.4790000000000001</v>
      </c>
      <c r="K12" s="5" t="str">
        <f t="shared" si="6"/>
        <v>100080091069465</v>
      </c>
      <c r="L12" s="32">
        <v>16035.8</v>
      </c>
      <c r="M12" s="32">
        <f t="shared" si="7"/>
        <v>103895.9482</v>
      </c>
      <c r="N12" s="5" t="s">
        <v>191</v>
      </c>
      <c r="O12" s="6" t="s">
        <v>161</v>
      </c>
      <c r="P12" s="6" t="s">
        <v>238</v>
      </c>
      <c r="Q12" s="63">
        <v>9019337548</v>
      </c>
      <c r="R12" s="6">
        <v>465</v>
      </c>
      <c r="S12" s="6">
        <v>10008009</v>
      </c>
      <c r="T12" s="6" t="s">
        <v>95</v>
      </c>
      <c r="U12" s="6">
        <v>1069</v>
      </c>
      <c r="V12" s="6" t="s">
        <v>96</v>
      </c>
      <c r="W12" s="6"/>
      <c r="X12" s="5" t="s">
        <v>148</v>
      </c>
      <c r="Y12" s="5">
        <v>15170</v>
      </c>
      <c r="AA12" s="5" t="s">
        <v>98</v>
      </c>
    </row>
    <row r="13" spans="1:28" s="5" customFormat="1" ht="15" customHeight="1">
      <c r="A13" s="8" t="s">
        <v>192</v>
      </c>
      <c r="B13" s="29" t="s">
        <v>100</v>
      </c>
      <c r="C13" s="16" t="s">
        <v>129</v>
      </c>
      <c r="D13" s="6" t="s">
        <v>193</v>
      </c>
      <c r="E13" s="5" t="s">
        <v>149</v>
      </c>
      <c r="F13" s="5" t="s">
        <v>11</v>
      </c>
      <c r="G13" s="5" t="s">
        <v>298</v>
      </c>
      <c r="H13" s="5" t="s">
        <v>38</v>
      </c>
      <c r="I13" s="32">
        <v>140638.68</v>
      </c>
      <c r="J13" s="5">
        <v>14.742000000000001</v>
      </c>
      <c r="K13" s="5" t="str">
        <f t="shared" ref="K13:K16" si="8">S13&amp;U13&amp;R13</f>
        <v>100080091039465</v>
      </c>
      <c r="L13" s="32">
        <v>9555.51</v>
      </c>
      <c r="M13" s="32">
        <f t="shared" ref="M13:M16" si="9">+J13*L13</f>
        <v>140867.32842000001</v>
      </c>
      <c r="N13" s="5" t="s">
        <v>194</v>
      </c>
      <c r="O13" s="6" t="s">
        <v>144</v>
      </c>
      <c r="P13" s="6" t="s">
        <v>238</v>
      </c>
      <c r="Q13" s="63">
        <v>9019337548</v>
      </c>
      <c r="R13" s="6">
        <v>465</v>
      </c>
      <c r="S13" s="6">
        <v>10008009</v>
      </c>
      <c r="T13" s="6" t="s">
        <v>95</v>
      </c>
      <c r="U13" s="6">
        <v>1039</v>
      </c>
      <c r="V13" s="6" t="s">
        <v>96</v>
      </c>
      <c r="W13" s="6"/>
      <c r="X13" s="5" t="s">
        <v>148</v>
      </c>
      <c r="Y13" s="5">
        <v>9540</v>
      </c>
      <c r="AA13" s="5" t="s">
        <v>98</v>
      </c>
    </row>
    <row r="14" spans="1:28" s="5" customFormat="1" ht="15" customHeight="1">
      <c r="A14" s="8" t="s">
        <v>195</v>
      </c>
      <c r="B14" s="29" t="s">
        <v>101</v>
      </c>
      <c r="C14" s="16" t="s">
        <v>99</v>
      </c>
      <c r="D14" s="6" t="s">
        <v>196</v>
      </c>
      <c r="E14" s="5" t="s">
        <v>149</v>
      </c>
      <c r="F14" s="5" t="s">
        <v>11</v>
      </c>
      <c r="G14" s="5" t="s">
        <v>298</v>
      </c>
      <c r="H14" s="5" t="s">
        <v>38</v>
      </c>
      <c r="I14" s="32">
        <v>95027.94</v>
      </c>
      <c r="J14" s="5">
        <v>9.9610000000000003</v>
      </c>
      <c r="K14" s="5" t="str">
        <f t="shared" si="8"/>
        <v>100080091039465</v>
      </c>
      <c r="L14" s="32">
        <v>9555.51</v>
      </c>
      <c r="M14" s="32">
        <f t="shared" si="9"/>
        <v>95182.435110000006</v>
      </c>
      <c r="N14" s="5" t="s">
        <v>197</v>
      </c>
      <c r="O14" s="6" t="s">
        <v>144</v>
      </c>
      <c r="P14" s="6" t="s">
        <v>238</v>
      </c>
      <c r="Q14" s="63">
        <v>9019337548</v>
      </c>
      <c r="R14" s="6">
        <v>465</v>
      </c>
      <c r="S14" s="6">
        <v>10008009</v>
      </c>
      <c r="T14" s="6" t="s">
        <v>95</v>
      </c>
      <c r="U14" s="6">
        <v>1039</v>
      </c>
      <c r="V14" s="6" t="s">
        <v>96</v>
      </c>
      <c r="W14" s="6"/>
      <c r="X14" s="5" t="s">
        <v>148</v>
      </c>
      <c r="Y14" s="5">
        <v>9540</v>
      </c>
      <c r="AA14" s="5" t="s">
        <v>98</v>
      </c>
    </row>
    <row r="15" spans="1:28" s="5" customFormat="1" ht="15" customHeight="1">
      <c r="A15" s="8" t="s">
        <v>198</v>
      </c>
      <c r="B15" s="29" t="s">
        <v>106</v>
      </c>
      <c r="C15" s="16" t="s">
        <v>107</v>
      </c>
      <c r="D15" s="6" t="s">
        <v>193</v>
      </c>
      <c r="E15" s="5" t="s">
        <v>149</v>
      </c>
      <c r="F15" s="5" t="s">
        <v>11</v>
      </c>
      <c r="G15" s="5" t="s">
        <v>298</v>
      </c>
      <c r="H15" s="5" t="s">
        <v>38</v>
      </c>
      <c r="I15" s="32">
        <v>154700.64000000001</v>
      </c>
      <c r="J15" s="5">
        <v>16.216000000000001</v>
      </c>
      <c r="K15" s="5" t="str">
        <f t="shared" si="8"/>
        <v>100080091039465</v>
      </c>
      <c r="L15" s="32">
        <v>9555.51</v>
      </c>
      <c r="M15" s="32">
        <f t="shared" si="9"/>
        <v>154952.15016000002</v>
      </c>
      <c r="N15" s="5" t="s">
        <v>199</v>
      </c>
      <c r="O15" s="6" t="s">
        <v>144</v>
      </c>
      <c r="P15" s="6" t="s">
        <v>238</v>
      </c>
      <c r="Q15" s="63">
        <v>9019337548</v>
      </c>
      <c r="R15" s="6">
        <v>465</v>
      </c>
      <c r="S15" s="6">
        <v>10008009</v>
      </c>
      <c r="T15" s="6" t="s">
        <v>95</v>
      </c>
      <c r="U15" s="6">
        <v>1039</v>
      </c>
      <c r="V15" s="6" t="s">
        <v>96</v>
      </c>
      <c r="W15" s="6"/>
      <c r="X15" s="5" t="s">
        <v>148</v>
      </c>
      <c r="Y15" s="5">
        <v>9540</v>
      </c>
      <c r="AA15" s="5" t="s">
        <v>98</v>
      </c>
    </row>
    <row r="16" spans="1:28" s="5" customFormat="1" ht="15" customHeight="1">
      <c r="A16" s="8" t="s">
        <v>200</v>
      </c>
      <c r="B16" s="29" t="s">
        <v>104</v>
      </c>
      <c r="C16" s="16" t="s">
        <v>119</v>
      </c>
      <c r="D16" s="6" t="s">
        <v>153</v>
      </c>
      <c r="E16" s="5" t="s">
        <v>149</v>
      </c>
      <c r="F16" s="5" t="s">
        <v>11</v>
      </c>
      <c r="G16" s="5" t="s">
        <v>298</v>
      </c>
      <c r="H16" s="5" t="s">
        <v>40</v>
      </c>
      <c r="I16" s="32">
        <v>170446.99</v>
      </c>
      <c r="J16" s="5">
        <v>11.221</v>
      </c>
      <c r="K16" s="5" t="str">
        <f t="shared" si="8"/>
        <v>100080091039465</v>
      </c>
      <c r="L16" s="32">
        <v>16035.8</v>
      </c>
      <c r="M16" s="32">
        <f t="shared" si="9"/>
        <v>179937.71179999999</v>
      </c>
      <c r="N16" s="5" t="s">
        <v>201</v>
      </c>
      <c r="O16" s="6" t="s">
        <v>144</v>
      </c>
      <c r="P16" s="6" t="s">
        <v>238</v>
      </c>
      <c r="Q16" s="63">
        <v>9019337548</v>
      </c>
      <c r="R16" s="6">
        <v>465</v>
      </c>
      <c r="S16" s="6">
        <v>10008009</v>
      </c>
      <c r="T16" s="6" t="s">
        <v>95</v>
      </c>
      <c r="U16" s="6">
        <v>1039</v>
      </c>
      <c r="V16" s="6" t="s">
        <v>96</v>
      </c>
      <c r="W16" s="6"/>
      <c r="X16" s="5" t="s">
        <v>148</v>
      </c>
      <c r="Y16" s="5">
        <v>15190</v>
      </c>
      <c r="AA16" s="5" t="s">
        <v>98</v>
      </c>
    </row>
    <row r="17" spans="1:27" s="5" customFormat="1" ht="15" customHeight="1">
      <c r="A17" s="8" t="s">
        <v>202</v>
      </c>
      <c r="B17" s="29" t="s">
        <v>101</v>
      </c>
      <c r="C17" s="16" t="s">
        <v>118</v>
      </c>
      <c r="D17" s="6" t="s">
        <v>203</v>
      </c>
      <c r="E17" s="5" t="s">
        <v>149</v>
      </c>
      <c r="F17" s="5" t="s">
        <v>11</v>
      </c>
      <c r="G17" s="5" t="s">
        <v>298</v>
      </c>
      <c r="H17" s="5" t="s">
        <v>40</v>
      </c>
      <c r="I17" s="32">
        <v>149150.60999999999</v>
      </c>
      <c r="J17" s="5">
        <v>9.8190000000000008</v>
      </c>
      <c r="K17" s="5" t="str">
        <f t="shared" ref="K17:K18" si="10">S17&amp;U17&amp;R17</f>
        <v>100080091039465</v>
      </c>
      <c r="L17" s="32">
        <v>16035.8</v>
      </c>
      <c r="M17" s="32">
        <f t="shared" ref="M17:M18" si="11">+J17*L17</f>
        <v>157455.5202</v>
      </c>
      <c r="N17" s="5" t="s">
        <v>204</v>
      </c>
      <c r="O17" s="6" t="s">
        <v>144</v>
      </c>
      <c r="P17" s="6" t="s">
        <v>238</v>
      </c>
      <c r="Q17" s="63">
        <v>9019337548</v>
      </c>
      <c r="R17" s="6">
        <v>465</v>
      </c>
      <c r="S17" s="6">
        <v>10008009</v>
      </c>
      <c r="T17" s="6" t="s">
        <v>95</v>
      </c>
      <c r="U17" s="6">
        <v>1039</v>
      </c>
      <c r="V17" s="6" t="s">
        <v>96</v>
      </c>
      <c r="W17" s="6"/>
      <c r="X17" s="5" t="s">
        <v>148</v>
      </c>
      <c r="Y17" s="5">
        <v>15190</v>
      </c>
      <c r="AA17" s="5" t="s">
        <v>98</v>
      </c>
    </row>
    <row r="18" spans="1:27" s="5" customFormat="1" ht="15" customHeight="1">
      <c r="A18" s="8" t="s">
        <v>205</v>
      </c>
      <c r="B18" s="29" t="s">
        <v>108</v>
      </c>
      <c r="C18" s="16" t="s">
        <v>116</v>
      </c>
      <c r="D18" s="6" t="s">
        <v>153</v>
      </c>
      <c r="E18" s="5" t="s">
        <v>149</v>
      </c>
      <c r="F18" s="5" t="s">
        <v>11</v>
      </c>
      <c r="G18" s="5" t="s">
        <v>298</v>
      </c>
      <c r="H18" s="5" t="s">
        <v>40</v>
      </c>
      <c r="I18" s="32">
        <v>154725.34</v>
      </c>
      <c r="J18" s="5">
        <v>10.186</v>
      </c>
      <c r="K18" s="5" t="str">
        <f t="shared" si="10"/>
        <v>100080091039465</v>
      </c>
      <c r="L18" s="32">
        <v>16035.8</v>
      </c>
      <c r="M18" s="32">
        <f t="shared" si="11"/>
        <v>163340.6588</v>
      </c>
      <c r="N18" s="5" t="s">
        <v>206</v>
      </c>
      <c r="O18" s="6" t="s">
        <v>144</v>
      </c>
      <c r="P18" s="6" t="s">
        <v>238</v>
      </c>
      <c r="Q18" s="63">
        <v>9019337548</v>
      </c>
      <c r="R18" s="6">
        <v>465</v>
      </c>
      <c r="S18" s="6">
        <v>10008009</v>
      </c>
      <c r="T18" s="6" t="s">
        <v>95</v>
      </c>
      <c r="U18" s="6">
        <v>1039</v>
      </c>
      <c r="V18" s="6" t="s">
        <v>96</v>
      </c>
      <c r="W18" s="6"/>
      <c r="X18" s="5" t="s">
        <v>148</v>
      </c>
      <c r="Y18" s="5">
        <v>15190</v>
      </c>
      <c r="AA18" s="5" t="s">
        <v>98</v>
      </c>
    </row>
    <row r="19" spans="1:27" s="5" customFormat="1" ht="15" customHeight="1">
      <c r="A19" s="8" t="s">
        <v>207</v>
      </c>
      <c r="B19" s="29" t="s">
        <v>102</v>
      </c>
      <c r="C19" s="16" t="s">
        <v>173</v>
      </c>
      <c r="D19" s="6" t="s">
        <v>186</v>
      </c>
      <c r="E19" s="5" t="s">
        <v>149</v>
      </c>
      <c r="F19" s="5" t="s">
        <v>11</v>
      </c>
      <c r="G19" s="5" t="s">
        <v>298</v>
      </c>
      <c r="H19" s="5" t="s">
        <v>38</v>
      </c>
      <c r="I19" s="32">
        <v>109810.24000000001</v>
      </c>
      <c r="J19" s="5">
        <v>11.833</v>
      </c>
      <c r="K19" s="5" t="str">
        <f t="shared" ref="K19:K21" si="12">S19&amp;U19&amp;R19</f>
        <v>100080091069465</v>
      </c>
      <c r="L19" s="32">
        <v>9555.51</v>
      </c>
      <c r="M19" s="32">
        <f t="shared" ref="M19:M21" si="13">+J19*L19</f>
        <v>113070.34983000001</v>
      </c>
      <c r="N19" s="5" t="s">
        <v>208</v>
      </c>
      <c r="O19" s="6" t="s">
        <v>161</v>
      </c>
      <c r="P19" s="6" t="s">
        <v>238</v>
      </c>
      <c r="Q19" s="63">
        <v>9019337548</v>
      </c>
      <c r="R19" s="6">
        <v>465</v>
      </c>
      <c r="S19" s="6">
        <v>10008009</v>
      </c>
      <c r="T19" s="6" t="s">
        <v>95</v>
      </c>
      <c r="U19" s="6">
        <v>1069</v>
      </c>
      <c r="V19" s="6" t="s">
        <v>96</v>
      </c>
      <c r="W19" s="6"/>
      <c r="X19" s="5" t="s">
        <v>148</v>
      </c>
      <c r="Y19" s="5">
        <v>9280</v>
      </c>
      <c r="AA19" s="5" t="s">
        <v>98</v>
      </c>
    </row>
    <row r="20" spans="1:27" s="5" customFormat="1" ht="15" customHeight="1">
      <c r="A20" s="8" t="s">
        <v>209</v>
      </c>
      <c r="B20" s="29" t="s">
        <v>106</v>
      </c>
      <c r="C20" s="16" t="s">
        <v>121</v>
      </c>
      <c r="D20" s="6" t="s">
        <v>164</v>
      </c>
      <c r="E20" s="5" t="s">
        <v>149</v>
      </c>
      <c r="F20" s="5" t="s">
        <v>11</v>
      </c>
      <c r="G20" s="5" t="s">
        <v>298</v>
      </c>
      <c r="H20" s="5" t="s">
        <v>40</v>
      </c>
      <c r="I20" s="32">
        <v>102670.56</v>
      </c>
      <c r="J20" s="5">
        <v>6.7679999999999998</v>
      </c>
      <c r="K20" s="5" t="str">
        <f t="shared" si="12"/>
        <v>100080091069465</v>
      </c>
      <c r="L20" s="32">
        <v>16035.8</v>
      </c>
      <c r="M20" s="32">
        <f t="shared" si="13"/>
        <v>108530.2944</v>
      </c>
      <c r="N20" s="5" t="s">
        <v>210</v>
      </c>
      <c r="O20" s="6" t="s">
        <v>161</v>
      </c>
      <c r="P20" s="6" t="s">
        <v>238</v>
      </c>
      <c r="Q20" s="63">
        <v>9019337548</v>
      </c>
      <c r="R20" s="6">
        <v>465</v>
      </c>
      <c r="S20" s="6">
        <v>10008009</v>
      </c>
      <c r="T20" s="6" t="s">
        <v>95</v>
      </c>
      <c r="U20" s="6">
        <v>1069</v>
      </c>
      <c r="V20" s="6" t="s">
        <v>96</v>
      </c>
      <c r="W20" s="6"/>
      <c r="X20" s="5" t="s">
        <v>148</v>
      </c>
      <c r="Y20" s="5">
        <v>15170</v>
      </c>
      <c r="AA20" s="5" t="s">
        <v>98</v>
      </c>
    </row>
    <row r="21" spans="1:27" s="5" customFormat="1" ht="15" customHeight="1">
      <c r="A21" s="8" t="s">
        <v>211</v>
      </c>
      <c r="B21" s="29" t="s">
        <v>109</v>
      </c>
      <c r="C21" s="16" t="s">
        <v>117</v>
      </c>
      <c r="D21" s="6" t="s">
        <v>164</v>
      </c>
      <c r="E21" s="5" t="s">
        <v>149</v>
      </c>
      <c r="F21" s="5" t="s">
        <v>11</v>
      </c>
      <c r="G21" s="5" t="s">
        <v>298</v>
      </c>
      <c r="H21" s="5" t="s">
        <v>40</v>
      </c>
      <c r="I21" s="32">
        <v>136590.68</v>
      </c>
      <c r="J21" s="5">
        <v>9.0039999999999996</v>
      </c>
      <c r="K21" s="5" t="str">
        <f t="shared" si="12"/>
        <v>100080091069465</v>
      </c>
      <c r="L21" s="32">
        <v>16035.8</v>
      </c>
      <c r="M21" s="32">
        <f t="shared" si="13"/>
        <v>144386.34319999997</v>
      </c>
      <c r="N21" s="5" t="s">
        <v>212</v>
      </c>
      <c r="O21" s="6" t="s">
        <v>161</v>
      </c>
      <c r="P21" s="6" t="s">
        <v>238</v>
      </c>
      <c r="Q21" s="63">
        <v>9019337548</v>
      </c>
      <c r="R21" s="6">
        <v>465</v>
      </c>
      <c r="S21" s="6">
        <v>10008009</v>
      </c>
      <c r="T21" s="6" t="s">
        <v>95</v>
      </c>
      <c r="U21" s="6">
        <v>1069</v>
      </c>
      <c r="V21" s="6" t="s">
        <v>96</v>
      </c>
      <c r="W21" s="6"/>
      <c r="X21" s="5" t="s">
        <v>148</v>
      </c>
      <c r="Y21" s="5">
        <v>15170</v>
      </c>
      <c r="AA21" s="5" t="s">
        <v>98</v>
      </c>
    </row>
    <row r="22" spans="1:27" s="5" customFormat="1" ht="15" customHeight="1">
      <c r="A22" s="8" t="s">
        <v>213</v>
      </c>
      <c r="B22" s="29" t="s">
        <v>101</v>
      </c>
      <c r="C22" s="16" t="s">
        <v>168</v>
      </c>
      <c r="D22" s="6" t="s">
        <v>147</v>
      </c>
      <c r="E22" s="5" t="s">
        <v>149</v>
      </c>
      <c r="F22" s="5" t="s">
        <v>11</v>
      </c>
      <c r="G22" s="5" t="s">
        <v>298</v>
      </c>
      <c r="H22" s="5" t="s">
        <v>38</v>
      </c>
      <c r="I22" s="32">
        <v>69384.42</v>
      </c>
      <c r="J22" s="5">
        <v>7.2729999999999997</v>
      </c>
      <c r="K22" s="5" t="str">
        <f t="shared" ref="K22:K30" si="14">S22&amp;U22&amp;R22</f>
        <v>100080091039465</v>
      </c>
      <c r="L22" s="32">
        <v>9555.51</v>
      </c>
      <c r="M22" s="32">
        <f t="shared" ref="M22:M30" si="15">+J22*L22</f>
        <v>69497.224229999993</v>
      </c>
      <c r="N22" s="5" t="s">
        <v>214</v>
      </c>
      <c r="O22" s="6" t="s">
        <v>144</v>
      </c>
      <c r="P22" s="6" t="s">
        <v>238</v>
      </c>
      <c r="Q22" s="63">
        <v>9019337548</v>
      </c>
      <c r="R22" s="6">
        <v>465</v>
      </c>
      <c r="S22" s="6">
        <v>10008009</v>
      </c>
      <c r="T22" s="6" t="s">
        <v>95</v>
      </c>
      <c r="U22" s="6">
        <v>1039</v>
      </c>
      <c r="V22" s="6" t="s">
        <v>96</v>
      </c>
      <c r="W22" s="6"/>
      <c r="X22" s="5" t="s">
        <v>148</v>
      </c>
      <c r="Y22" s="5">
        <v>9540</v>
      </c>
      <c r="AA22" s="5" t="s">
        <v>98</v>
      </c>
    </row>
    <row r="23" spans="1:27" s="5" customFormat="1" ht="15" customHeight="1">
      <c r="A23" s="8" t="s">
        <v>215</v>
      </c>
      <c r="B23" s="29" t="s">
        <v>101</v>
      </c>
      <c r="C23" s="16" t="s">
        <v>137</v>
      </c>
      <c r="D23" s="6" t="s">
        <v>183</v>
      </c>
      <c r="E23" s="5" t="s">
        <v>149</v>
      </c>
      <c r="F23" s="5" t="s">
        <v>11</v>
      </c>
      <c r="G23" s="5" t="s">
        <v>298</v>
      </c>
      <c r="H23" s="5" t="s">
        <v>38</v>
      </c>
      <c r="I23" s="32">
        <v>122732.1</v>
      </c>
      <c r="J23" s="5">
        <v>12.865</v>
      </c>
      <c r="K23" s="5" t="str">
        <f t="shared" si="14"/>
        <v>100080091039465</v>
      </c>
      <c r="L23" s="32">
        <v>9555.51</v>
      </c>
      <c r="M23" s="32">
        <f t="shared" si="15"/>
        <v>122931.63615000001</v>
      </c>
      <c r="N23" s="5" t="s">
        <v>216</v>
      </c>
      <c r="O23" s="6" t="s">
        <v>144</v>
      </c>
      <c r="P23" s="6" t="s">
        <v>238</v>
      </c>
      <c r="Q23" s="63">
        <v>9019337548</v>
      </c>
      <c r="R23" s="6">
        <v>465</v>
      </c>
      <c r="S23" s="6">
        <v>10008009</v>
      </c>
      <c r="T23" s="6" t="s">
        <v>95</v>
      </c>
      <c r="U23" s="6">
        <v>1039</v>
      </c>
      <c r="V23" s="6" t="s">
        <v>96</v>
      </c>
      <c r="W23" s="6"/>
      <c r="X23" s="5" t="s">
        <v>148</v>
      </c>
      <c r="Y23" s="5">
        <v>9540</v>
      </c>
      <c r="AA23" s="5" t="s">
        <v>98</v>
      </c>
    </row>
    <row r="24" spans="1:27" s="5" customFormat="1" ht="15" customHeight="1">
      <c r="A24" s="8" t="s">
        <v>217</v>
      </c>
      <c r="B24" s="29" t="s">
        <v>103</v>
      </c>
      <c r="C24" s="16" t="s">
        <v>175</v>
      </c>
      <c r="D24" s="6" t="s">
        <v>218</v>
      </c>
      <c r="E24" s="5" t="s">
        <v>149</v>
      </c>
      <c r="F24" s="5" t="s">
        <v>11</v>
      </c>
      <c r="G24" s="5" t="s">
        <v>298</v>
      </c>
      <c r="H24" s="5" t="s">
        <v>38</v>
      </c>
      <c r="I24" s="32">
        <v>133951.14000000001</v>
      </c>
      <c r="J24" s="5">
        <v>14.041</v>
      </c>
      <c r="K24" s="5" t="str">
        <f t="shared" si="14"/>
        <v>100080091039465</v>
      </c>
      <c r="L24" s="32">
        <v>9555.51</v>
      </c>
      <c r="M24" s="32">
        <f t="shared" si="15"/>
        <v>134168.91591000001</v>
      </c>
      <c r="N24" s="5" t="s">
        <v>219</v>
      </c>
      <c r="O24" s="6" t="s">
        <v>144</v>
      </c>
      <c r="P24" s="6" t="s">
        <v>238</v>
      </c>
      <c r="Q24" s="63">
        <v>9019337548</v>
      </c>
      <c r="R24" s="6">
        <v>465</v>
      </c>
      <c r="S24" s="6">
        <v>10008009</v>
      </c>
      <c r="T24" s="6" t="s">
        <v>95</v>
      </c>
      <c r="U24" s="6">
        <v>1039</v>
      </c>
      <c r="V24" s="6" t="s">
        <v>96</v>
      </c>
      <c r="W24" s="6"/>
      <c r="X24" s="5" t="s">
        <v>148</v>
      </c>
      <c r="Y24" s="5">
        <v>9540</v>
      </c>
      <c r="AA24" s="5" t="s">
        <v>98</v>
      </c>
    </row>
    <row r="25" spans="1:27" s="5" customFormat="1" ht="15" customHeight="1">
      <c r="A25" s="8" t="s">
        <v>220</v>
      </c>
      <c r="B25" s="29" t="s">
        <v>103</v>
      </c>
      <c r="C25" s="16" t="s">
        <v>132</v>
      </c>
      <c r="D25" s="6" t="s">
        <v>196</v>
      </c>
      <c r="E25" s="5" t="s">
        <v>149</v>
      </c>
      <c r="F25" s="5" t="s">
        <v>11</v>
      </c>
      <c r="G25" s="5" t="s">
        <v>298</v>
      </c>
      <c r="H25" s="5" t="s">
        <v>38</v>
      </c>
      <c r="I25" s="32">
        <v>95590.8</v>
      </c>
      <c r="J25" s="5">
        <v>10.02</v>
      </c>
      <c r="K25" s="5" t="str">
        <f t="shared" si="14"/>
        <v>100080091039465</v>
      </c>
      <c r="L25" s="32">
        <v>9555.51</v>
      </c>
      <c r="M25" s="32">
        <f t="shared" si="15"/>
        <v>95746.210200000001</v>
      </c>
      <c r="N25" s="5" t="s">
        <v>221</v>
      </c>
      <c r="O25" s="6" t="s">
        <v>144</v>
      </c>
      <c r="P25" s="6" t="s">
        <v>238</v>
      </c>
      <c r="Q25" s="63">
        <v>9019337548</v>
      </c>
      <c r="R25" s="6">
        <v>465</v>
      </c>
      <c r="S25" s="6">
        <v>10008009</v>
      </c>
      <c r="T25" s="6" t="s">
        <v>95</v>
      </c>
      <c r="U25" s="6">
        <v>1039</v>
      </c>
      <c r="V25" s="6" t="s">
        <v>96</v>
      </c>
      <c r="W25" s="6"/>
      <c r="X25" s="5" t="s">
        <v>148</v>
      </c>
      <c r="Y25" s="5">
        <v>9540</v>
      </c>
      <c r="AA25" s="5" t="s">
        <v>98</v>
      </c>
    </row>
    <row r="26" spans="1:27" s="5" customFormat="1" ht="15" customHeight="1">
      <c r="A26" s="8" t="s">
        <v>222</v>
      </c>
      <c r="B26" s="29" t="s">
        <v>108</v>
      </c>
      <c r="C26" s="16" t="s">
        <v>136</v>
      </c>
      <c r="D26" s="6" t="s">
        <v>183</v>
      </c>
      <c r="E26" s="5" t="s">
        <v>149</v>
      </c>
      <c r="F26" s="5" t="s">
        <v>11</v>
      </c>
      <c r="G26" s="5" t="s">
        <v>298</v>
      </c>
      <c r="H26" s="5" t="s">
        <v>38</v>
      </c>
      <c r="I26" s="32">
        <v>129858.48</v>
      </c>
      <c r="J26" s="5">
        <v>13.612</v>
      </c>
      <c r="K26" s="5" t="str">
        <f t="shared" si="14"/>
        <v>100080091039465</v>
      </c>
      <c r="L26" s="32">
        <v>9555.51</v>
      </c>
      <c r="M26" s="32">
        <f t="shared" si="15"/>
        <v>130069.60212000001</v>
      </c>
      <c r="N26" s="5" t="s">
        <v>223</v>
      </c>
      <c r="O26" s="6" t="s">
        <v>144</v>
      </c>
      <c r="P26" s="6" t="s">
        <v>238</v>
      </c>
      <c r="Q26" s="63">
        <v>9019337548</v>
      </c>
      <c r="R26" s="6">
        <v>465</v>
      </c>
      <c r="S26" s="6">
        <v>10008009</v>
      </c>
      <c r="T26" s="6" t="s">
        <v>95</v>
      </c>
      <c r="U26" s="6">
        <v>1039</v>
      </c>
      <c r="V26" s="6" t="s">
        <v>96</v>
      </c>
      <c r="W26" s="6"/>
      <c r="X26" s="5" t="s">
        <v>148</v>
      </c>
      <c r="Y26" s="5">
        <v>9540</v>
      </c>
      <c r="AA26" s="5" t="s">
        <v>98</v>
      </c>
    </row>
    <row r="27" spans="1:27" s="5" customFormat="1" ht="15" customHeight="1">
      <c r="A27" s="8" t="s">
        <v>224</v>
      </c>
      <c r="B27" s="29" t="s">
        <v>102</v>
      </c>
      <c r="C27" s="16" t="s">
        <v>123</v>
      </c>
      <c r="D27" s="6" t="s">
        <v>225</v>
      </c>
      <c r="E27" s="5" t="s">
        <v>149</v>
      </c>
      <c r="F27" s="5" t="s">
        <v>11</v>
      </c>
      <c r="G27" s="5" t="s">
        <v>298</v>
      </c>
      <c r="H27" s="5" t="s">
        <v>40</v>
      </c>
      <c r="I27" s="32">
        <v>162669.71</v>
      </c>
      <c r="J27" s="5">
        <v>10.709</v>
      </c>
      <c r="K27" s="5" t="str">
        <f t="shared" si="14"/>
        <v>100080091039465</v>
      </c>
      <c r="L27" s="32">
        <v>16035.8</v>
      </c>
      <c r="M27" s="32">
        <f t="shared" si="15"/>
        <v>171727.38219999999</v>
      </c>
      <c r="N27" s="5" t="s">
        <v>226</v>
      </c>
      <c r="O27" s="6" t="s">
        <v>144</v>
      </c>
      <c r="P27" s="6" t="s">
        <v>238</v>
      </c>
      <c r="Q27" s="63">
        <v>9019337548</v>
      </c>
      <c r="R27" s="6">
        <v>465</v>
      </c>
      <c r="S27" s="6">
        <v>10008009</v>
      </c>
      <c r="T27" s="6" t="s">
        <v>95</v>
      </c>
      <c r="U27" s="6">
        <v>1039</v>
      </c>
      <c r="V27" s="6" t="s">
        <v>96</v>
      </c>
      <c r="W27" s="6"/>
      <c r="X27" s="5" t="s">
        <v>148</v>
      </c>
      <c r="Y27" s="5">
        <v>15190</v>
      </c>
      <c r="AA27" s="5" t="s">
        <v>98</v>
      </c>
    </row>
    <row r="28" spans="1:27" s="5" customFormat="1" ht="15" customHeight="1">
      <c r="A28" s="8" t="s">
        <v>227</v>
      </c>
      <c r="B28" s="29" t="s">
        <v>104</v>
      </c>
      <c r="C28" s="16" t="s">
        <v>176</v>
      </c>
      <c r="D28" s="6" t="s">
        <v>159</v>
      </c>
      <c r="E28" s="5" t="s">
        <v>149</v>
      </c>
      <c r="F28" s="5" t="s">
        <v>11</v>
      </c>
      <c r="G28" s="5" t="s">
        <v>298</v>
      </c>
      <c r="H28" s="5" t="s">
        <v>40</v>
      </c>
      <c r="I28" s="32">
        <v>152173.42000000001</v>
      </c>
      <c r="J28" s="5">
        <v>10.018000000000001</v>
      </c>
      <c r="K28" s="5" t="str">
        <f t="shared" si="14"/>
        <v>100080091039465</v>
      </c>
      <c r="L28" s="32">
        <v>16035.8</v>
      </c>
      <c r="M28" s="32">
        <f t="shared" si="15"/>
        <v>160646.64439999999</v>
      </c>
      <c r="N28" s="5" t="s">
        <v>228</v>
      </c>
      <c r="O28" s="6" t="s">
        <v>144</v>
      </c>
      <c r="P28" s="6" t="s">
        <v>238</v>
      </c>
      <c r="Q28" s="63">
        <v>9019337548</v>
      </c>
      <c r="R28" s="6">
        <v>465</v>
      </c>
      <c r="S28" s="6">
        <v>10008009</v>
      </c>
      <c r="T28" s="6" t="s">
        <v>95</v>
      </c>
      <c r="U28" s="6">
        <v>1039</v>
      </c>
      <c r="V28" s="6" t="s">
        <v>96</v>
      </c>
      <c r="W28" s="6"/>
      <c r="X28" s="5" t="s">
        <v>148</v>
      </c>
      <c r="Y28" s="5">
        <v>15190</v>
      </c>
      <c r="AA28" s="5" t="s">
        <v>98</v>
      </c>
    </row>
    <row r="29" spans="1:27" s="5" customFormat="1" ht="15" customHeight="1">
      <c r="A29" s="8" t="s">
        <v>229</v>
      </c>
      <c r="B29" s="29" t="s">
        <v>109</v>
      </c>
      <c r="C29" s="16" t="s">
        <v>115</v>
      </c>
      <c r="D29" s="6" t="s">
        <v>203</v>
      </c>
      <c r="E29" s="5" t="s">
        <v>149</v>
      </c>
      <c r="F29" s="5" t="s">
        <v>11</v>
      </c>
      <c r="G29" s="5" t="s">
        <v>298</v>
      </c>
      <c r="H29" s="5" t="s">
        <v>40</v>
      </c>
      <c r="I29" s="32">
        <v>122021.27</v>
      </c>
      <c r="J29" s="5">
        <v>8.0329999999999995</v>
      </c>
      <c r="K29" s="5" t="str">
        <f t="shared" si="14"/>
        <v>100080091039465</v>
      </c>
      <c r="L29" s="32">
        <v>16035.8</v>
      </c>
      <c r="M29" s="32">
        <f t="shared" si="15"/>
        <v>128815.58139999998</v>
      </c>
      <c r="N29" s="5" t="s">
        <v>230</v>
      </c>
      <c r="O29" s="6" t="s">
        <v>144</v>
      </c>
      <c r="P29" s="6" t="s">
        <v>238</v>
      </c>
      <c r="Q29" s="63">
        <v>9019337548</v>
      </c>
      <c r="R29" s="6">
        <v>465</v>
      </c>
      <c r="S29" s="6">
        <v>10008009</v>
      </c>
      <c r="T29" s="6" t="s">
        <v>95</v>
      </c>
      <c r="U29" s="6">
        <v>1039</v>
      </c>
      <c r="V29" s="6" t="s">
        <v>96</v>
      </c>
      <c r="W29" s="6"/>
      <c r="X29" s="5" t="s">
        <v>148</v>
      </c>
      <c r="Y29" s="5">
        <v>15190</v>
      </c>
      <c r="AA29" s="5" t="s">
        <v>98</v>
      </c>
    </row>
    <row r="30" spans="1:27" s="5" customFormat="1" ht="15" customHeight="1">
      <c r="A30" s="8" t="s">
        <v>231</v>
      </c>
      <c r="B30" s="29" t="s">
        <v>111</v>
      </c>
      <c r="C30" s="16" t="s">
        <v>142</v>
      </c>
      <c r="D30" s="6" t="s">
        <v>153</v>
      </c>
      <c r="E30" s="5" t="s">
        <v>149</v>
      </c>
      <c r="F30" s="5" t="s">
        <v>11</v>
      </c>
      <c r="G30" s="5" t="s">
        <v>298</v>
      </c>
      <c r="H30" s="5" t="s">
        <v>40</v>
      </c>
      <c r="I30" s="32">
        <v>113773.1</v>
      </c>
      <c r="J30" s="5">
        <v>7.49</v>
      </c>
      <c r="K30" s="5" t="str">
        <f t="shared" si="14"/>
        <v>100080091039465</v>
      </c>
      <c r="L30" s="32">
        <v>16035.8</v>
      </c>
      <c r="M30" s="32">
        <f t="shared" si="15"/>
        <v>120108.14199999999</v>
      </c>
      <c r="N30" s="5" t="s">
        <v>232</v>
      </c>
      <c r="O30" s="6" t="s">
        <v>144</v>
      </c>
      <c r="P30" s="6" t="s">
        <v>238</v>
      </c>
      <c r="Q30" s="63">
        <v>9019337548</v>
      </c>
      <c r="R30" s="6">
        <v>465</v>
      </c>
      <c r="S30" s="6">
        <v>10008009</v>
      </c>
      <c r="T30" s="6" t="s">
        <v>95</v>
      </c>
      <c r="U30" s="6">
        <v>1039</v>
      </c>
      <c r="V30" s="6" t="s">
        <v>96</v>
      </c>
      <c r="W30" s="6"/>
      <c r="X30" s="5" t="s">
        <v>148</v>
      </c>
      <c r="Y30" s="5">
        <v>15190</v>
      </c>
      <c r="AA30" s="5" t="s">
        <v>98</v>
      </c>
    </row>
    <row r="31" spans="1:27" s="5" customFormat="1" ht="15" customHeight="1">
      <c r="A31" s="8" t="s">
        <v>233</v>
      </c>
      <c r="B31" s="29" t="s">
        <v>104</v>
      </c>
      <c r="C31" s="16" t="s">
        <v>122</v>
      </c>
      <c r="D31" s="6" t="s">
        <v>156</v>
      </c>
      <c r="E31" s="5" t="s">
        <v>149</v>
      </c>
      <c r="F31" s="5" t="s">
        <v>11</v>
      </c>
      <c r="G31" s="5" t="s">
        <v>298</v>
      </c>
      <c r="H31" s="5" t="s">
        <v>40</v>
      </c>
      <c r="I31" s="32">
        <v>116111.18</v>
      </c>
      <c r="J31" s="5">
        <v>7.6539999999999999</v>
      </c>
      <c r="K31" s="5" t="str">
        <f t="shared" ref="K31:K32" si="16">S31&amp;U31&amp;R31</f>
        <v>100080091069465</v>
      </c>
      <c r="L31" s="32">
        <v>16035.8</v>
      </c>
      <c r="M31" s="32">
        <f t="shared" ref="M31:M32" si="17">+J31*L31</f>
        <v>122738.01319999999</v>
      </c>
      <c r="N31" s="5" t="s">
        <v>234</v>
      </c>
      <c r="O31" s="6" t="s">
        <v>161</v>
      </c>
      <c r="P31" s="6" t="s">
        <v>238</v>
      </c>
      <c r="Q31" s="63">
        <v>9019337548</v>
      </c>
      <c r="R31" s="6">
        <v>465</v>
      </c>
      <c r="S31" s="6">
        <v>10008009</v>
      </c>
      <c r="T31" s="6" t="s">
        <v>95</v>
      </c>
      <c r="U31" s="6">
        <v>1069</v>
      </c>
      <c r="V31" s="6" t="s">
        <v>96</v>
      </c>
      <c r="W31" s="6"/>
      <c r="X31" s="5" t="s">
        <v>148</v>
      </c>
      <c r="Y31" s="5">
        <v>15170</v>
      </c>
      <c r="AA31" s="5" t="s">
        <v>98</v>
      </c>
    </row>
    <row r="32" spans="1:27" s="5" customFormat="1" ht="15" customHeight="1">
      <c r="A32" s="8" t="s">
        <v>235</v>
      </c>
      <c r="B32" s="29" t="s">
        <v>110</v>
      </c>
      <c r="C32" s="16" t="s">
        <v>172</v>
      </c>
      <c r="D32" s="6" t="s">
        <v>164</v>
      </c>
      <c r="E32" s="5" t="s">
        <v>149</v>
      </c>
      <c r="F32" s="5" t="s">
        <v>11</v>
      </c>
      <c r="G32" s="5" t="s">
        <v>298</v>
      </c>
      <c r="H32" s="5" t="s">
        <v>40</v>
      </c>
      <c r="I32" s="32">
        <v>113577.79</v>
      </c>
      <c r="J32" s="5">
        <v>7.4870000000000001</v>
      </c>
      <c r="K32" s="5" t="str">
        <f t="shared" si="16"/>
        <v>100080091069465</v>
      </c>
      <c r="L32" s="32">
        <v>16035.8</v>
      </c>
      <c r="M32" s="32">
        <f t="shared" si="17"/>
        <v>120060.0346</v>
      </c>
      <c r="N32" s="5" t="s">
        <v>236</v>
      </c>
      <c r="O32" s="6" t="s">
        <v>161</v>
      </c>
      <c r="P32" s="6" t="s">
        <v>238</v>
      </c>
      <c r="Q32" s="63">
        <v>9019337548</v>
      </c>
      <c r="R32" s="6">
        <v>465</v>
      </c>
      <c r="S32" s="6">
        <v>10008009</v>
      </c>
      <c r="T32" s="6" t="s">
        <v>95</v>
      </c>
      <c r="U32" s="6">
        <v>1069</v>
      </c>
      <c r="V32" s="6" t="s">
        <v>96</v>
      </c>
      <c r="W32" s="6"/>
      <c r="X32" s="5" t="s">
        <v>148</v>
      </c>
      <c r="Y32" s="5">
        <v>15170</v>
      </c>
      <c r="AA32" s="5" t="s">
        <v>98</v>
      </c>
    </row>
  </sheetData>
  <autoFilter ref="A1:AB32" xr:uid="{00000000-0001-0000-0200-000000000000}"/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2B68-3A8A-4294-8216-473922EDC1DC}">
  <dimension ref="A1:B77"/>
  <sheetViews>
    <sheetView workbookViewId="0">
      <selection sqref="A1:B1048576"/>
    </sheetView>
  </sheetViews>
  <sheetFormatPr baseColWidth="10" defaultRowHeight="12.75"/>
  <cols>
    <col min="1" max="1" width="53.7109375" bestFit="1" customWidth="1"/>
  </cols>
  <sheetData>
    <row r="1" spans="1:2" ht="13.5" thickBot="1">
      <c r="A1" s="59" t="s">
        <v>113</v>
      </c>
      <c r="B1" s="59">
        <v>267</v>
      </c>
    </row>
    <row r="2" spans="1:2" ht="13.5" thickBot="1">
      <c r="A2" s="59" t="s">
        <v>243</v>
      </c>
      <c r="B2" s="59">
        <v>496</v>
      </c>
    </row>
    <row r="3" spans="1:2" ht="13.5" thickBot="1">
      <c r="A3" s="59" t="s">
        <v>244</v>
      </c>
      <c r="B3" s="59">
        <v>223</v>
      </c>
    </row>
    <row r="4" spans="1:2" ht="13.5" thickBot="1">
      <c r="A4" s="59" t="s">
        <v>245</v>
      </c>
      <c r="B4" s="59">
        <v>695</v>
      </c>
    </row>
    <row r="5" spans="1:2" ht="13.5" thickBot="1">
      <c r="A5" s="59" t="s">
        <v>246</v>
      </c>
      <c r="B5" s="59">
        <v>3072</v>
      </c>
    </row>
    <row r="6" spans="1:2" ht="13.5" thickBot="1">
      <c r="A6" s="59" t="s">
        <v>247</v>
      </c>
      <c r="B6" s="59">
        <v>3073</v>
      </c>
    </row>
    <row r="7" spans="1:2" ht="13.5" thickBot="1">
      <c r="A7" s="59" t="s">
        <v>248</v>
      </c>
      <c r="B7" s="59">
        <v>954</v>
      </c>
    </row>
    <row r="8" spans="1:2" ht="13.5" thickBot="1">
      <c r="A8" s="59" t="s">
        <v>249</v>
      </c>
      <c r="B8" s="59">
        <v>1122</v>
      </c>
    </row>
    <row r="9" spans="1:2" ht="13.5" thickBot="1">
      <c r="A9" s="59" t="s">
        <v>250</v>
      </c>
      <c r="B9" s="59">
        <v>1655</v>
      </c>
    </row>
    <row r="10" spans="1:2" ht="13.5" thickBot="1">
      <c r="A10" s="59" t="s">
        <v>251</v>
      </c>
      <c r="B10" s="59">
        <v>2308</v>
      </c>
    </row>
    <row r="11" spans="1:2" ht="13.5" thickBot="1">
      <c r="A11" s="59" t="s">
        <v>252</v>
      </c>
      <c r="B11" s="59">
        <v>1691</v>
      </c>
    </row>
    <row r="12" spans="1:2" ht="13.5" thickBot="1">
      <c r="A12" s="59" t="s">
        <v>253</v>
      </c>
      <c r="B12" s="59">
        <v>1418</v>
      </c>
    </row>
    <row r="13" spans="1:2" ht="13.5" thickBot="1">
      <c r="A13" s="59" t="s">
        <v>145</v>
      </c>
      <c r="B13" s="59">
        <v>1009</v>
      </c>
    </row>
    <row r="14" spans="1:2" ht="13.5" thickBot="1">
      <c r="A14" s="59" t="s">
        <v>169</v>
      </c>
      <c r="B14" s="59">
        <v>675</v>
      </c>
    </row>
    <row r="15" spans="1:2" ht="13.5" thickBot="1">
      <c r="A15" s="59" t="s">
        <v>254</v>
      </c>
      <c r="B15" s="59">
        <v>874</v>
      </c>
    </row>
    <row r="16" spans="1:2" ht="13.5" thickBot="1">
      <c r="A16" s="59" t="s">
        <v>255</v>
      </c>
      <c r="B16" s="59">
        <v>915</v>
      </c>
    </row>
    <row r="17" spans="1:2" ht="13.5" thickBot="1">
      <c r="A17" s="59" t="s">
        <v>256</v>
      </c>
      <c r="B17" s="59">
        <v>971</v>
      </c>
    </row>
    <row r="18" spans="1:2" ht="13.5" thickBot="1">
      <c r="A18" s="59" t="s">
        <v>257</v>
      </c>
      <c r="B18" s="59">
        <v>578</v>
      </c>
    </row>
    <row r="19" spans="1:2" ht="13.5" thickBot="1">
      <c r="A19" s="59" t="s">
        <v>258</v>
      </c>
      <c r="B19" s="59">
        <v>860</v>
      </c>
    </row>
    <row r="20" spans="1:2" ht="13.5" thickBot="1">
      <c r="A20" s="59" t="s">
        <v>259</v>
      </c>
      <c r="B20" s="59">
        <v>467</v>
      </c>
    </row>
    <row r="21" spans="1:2" ht="13.5" thickBot="1">
      <c r="A21" s="59" t="s">
        <v>260</v>
      </c>
      <c r="B21" s="59">
        <v>866</v>
      </c>
    </row>
    <row r="22" spans="1:2" ht="13.5" thickBot="1">
      <c r="A22" s="59" t="s">
        <v>261</v>
      </c>
      <c r="B22" s="59">
        <v>562</v>
      </c>
    </row>
    <row r="23" spans="1:2" ht="13.5" thickBot="1">
      <c r="A23" s="59" t="s">
        <v>167</v>
      </c>
      <c r="B23" s="59">
        <v>1585</v>
      </c>
    </row>
    <row r="24" spans="1:2" ht="13.5" thickBot="1">
      <c r="A24" s="59" t="s">
        <v>262</v>
      </c>
      <c r="B24" s="59">
        <v>115</v>
      </c>
    </row>
    <row r="25" spans="1:2" ht="13.5" thickBot="1">
      <c r="A25" s="59" t="s">
        <v>263</v>
      </c>
      <c r="B25" s="59">
        <v>167</v>
      </c>
    </row>
    <row r="26" spans="1:2" ht="13.5" thickBot="1">
      <c r="A26" s="59" t="s">
        <v>264</v>
      </c>
      <c r="B26" s="59">
        <v>1004</v>
      </c>
    </row>
    <row r="27" spans="1:2" ht="13.5" thickBot="1">
      <c r="A27" s="59" t="s">
        <v>265</v>
      </c>
      <c r="B27" s="59">
        <v>1661</v>
      </c>
    </row>
    <row r="28" spans="1:2" ht="13.5" thickBot="1">
      <c r="A28" s="59" t="s">
        <v>266</v>
      </c>
      <c r="B28" s="59">
        <v>1924</v>
      </c>
    </row>
    <row r="29" spans="1:2" ht="13.5" thickBot="1">
      <c r="A29" s="59" t="s">
        <v>267</v>
      </c>
      <c r="B29" s="59">
        <v>2028</v>
      </c>
    </row>
    <row r="30" spans="1:2" ht="13.5" thickBot="1">
      <c r="A30" s="59" t="s">
        <v>268</v>
      </c>
      <c r="B30" s="59">
        <v>163</v>
      </c>
    </row>
    <row r="31" spans="1:2" ht="13.5" thickBot="1">
      <c r="A31" s="59" t="s">
        <v>269</v>
      </c>
      <c r="B31" s="59">
        <v>1000</v>
      </c>
    </row>
    <row r="32" spans="1:2" ht="13.5" thickBot="1">
      <c r="A32" s="59" t="s">
        <v>270</v>
      </c>
      <c r="B32" s="59">
        <v>1001</v>
      </c>
    </row>
    <row r="33" spans="1:2" ht="13.5" thickBot="1">
      <c r="A33" s="59" t="s">
        <v>125</v>
      </c>
      <c r="B33" s="59">
        <v>2289</v>
      </c>
    </row>
    <row r="34" spans="1:2" ht="13.5" thickBot="1">
      <c r="A34" s="59" t="s">
        <v>271</v>
      </c>
      <c r="B34" s="59">
        <v>1006</v>
      </c>
    </row>
    <row r="35" spans="1:2" ht="13.5" thickBot="1">
      <c r="A35" s="59" t="s">
        <v>97</v>
      </c>
      <c r="B35" s="59">
        <v>1005</v>
      </c>
    </row>
    <row r="36" spans="1:2" ht="13.5" thickBot="1">
      <c r="A36" s="59" t="s">
        <v>128</v>
      </c>
      <c r="B36" s="59">
        <v>1660</v>
      </c>
    </row>
    <row r="37" spans="1:2" ht="13.5" thickBot="1">
      <c r="A37" s="59" t="s">
        <v>135</v>
      </c>
      <c r="B37" s="59">
        <v>164</v>
      </c>
    </row>
    <row r="38" spans="1:2" ht="13.5" thickBot="1">
      <c r="A38" s="59" t="s">
        <v>174</v>
      </c>
      <c r="B38" s="59">
        <v>1007</v>
      </c>
    </row>
    <row r="39" spans="1:2" ht="13.5" thickBot="1">
      <c r="A39" s="59" t="s">
        <v>114</v>
      </c>
      <c r="B39" s="59">
        <v>1008</v>
      </c>
    </row>
    <row r="40" spans="1:2" ht="13.5" thickBot="1">
      <c r="A40" s="59" t="s">
        <v>166</v>
      </c>
      <c r="B40" s="59">
        <v>1010</v>
      </c>
    </row>
    <row r="41" spans="1:2" ht="13.5" thickBot="1">
      <c r="A41" s="59" t="s">
        <v>140</v>
      </c>
      <c r="B41" s="59">
        <v>1011</v>
      </c>
    </row>
    <row r="42" spans="1:2" ht="13.5" thickBot="1">
      <c r="A42" s="59" t="s">
        <v>171</v>
      </c>
      <c r="B42" s="59">
        <v>1014</v>
      </c>
    </row>
    <row r="43" spans="1:2" ht="13.5" thickBot="1">
      <c r="A43" s="59" t="s">
        <v>126</v>
      </c>
      <c r="B43" s="59">
        <v>1012</v>
      </c>
    </row>
    <row r="44" spans="1:2" ht="13.5" thickBot="1">
      <c r="A44" s="59" t="s">
        <v>272</v>
      </c>
      <c r="B44" s="59">
        <v>888</v>
      </c>
    </row>
    <row r="45" spans="1:2" ht="13.5" thickBot="1">
      <c r="A45" s="59" t="s">
        <v>273</v>
      </c>
      <c r="B45" s="59">
        <v>1822</v>
      </c>
    </row>
    <row r="46" spans="1:2" ht="13.5" thickBot="1">
      <c r="A46" s="59" t="s">
        <v>274</v>
      </c>
      <c r="B46" s="59">
        <v>2940</v>
      </c>
    </row>
    <row r="47" spans="1:2" ht="13.5" thickBot="1">
      <c r="A47" s="59" t="s">
        <v>275</v>
      </c>
      <c r="B47" s="59">
        <v>1659</v>
      </c>
    </row>
    <row r="48" spans="1:2" ht="13.5" thickBot="1">
      <c r="A48" s="59" t="s">
        <v>276</v>
      </c>
      <c r="B48" s="59">
        <v>3435</v>
      </c>
    </row>
    <row r="49" spans="1:2" ht="13.5" thickBot="1">
      <c r="A49" s="59" t="s">
        <v>277</v>
      </c>
      <c r="B49" s="59">
        <v>1002</v>
      </c>
    </row>
    <row r="50" spans="1:2" ht="13.5" thickBot="1">
      <c r="A50" s="59" t="s">
        <v>134</v>
      </c>
      <c r="B50" s="59">
        <v>865</v>
      </c>
    </row>
    <row r="51" spans="1:2" ht="13.5" thickBot="1">
      <c r="A51" s="59" t="s">
        <v>278</v>
      </c>
      <c r="B51" s="59">
        <v>670</v>
      </c>
    </row>
    <row r="52" spans="1:2" ht="13.5" thickBot="1">
      <c r="A52" s="59" t="s">
        <v>279</v>
      </c>
      <c r="B52" s="59">
        <v>1302</v>
      </c>
    </row>
    <row r="53" spans="1:2" ht="13.5" thickBot="1">
      <c r="A53" s="59" t="s">
        <v>133</v>
      </c>
      <c r="B53" s="59">
        <v>508</v>
      </c>
    </row>
    <row r="54" spans="1:2" ht="13.5" thickBot="1">
      <c r="A54" s="59" t="s">
        <v>280</v>
      </c>
      <c r="B54" s="59">
        <v>2074</v>
      </c>
    </row>
    <row r="55" spans="1:2" ht="13.5" thickBot="1">
      <c r="A55" s="59" t="s">
        <v>281</v>
      </c>
      <c r="B55" s="59">
        <v>1778</v>
      </c>
    </row>
    <row r="56" spans="1:2" ht="13.5" thickBot="1">
      <c r="A56" s="59" t="s">
        <v>282</v>
      </c>
      <c r="B56" s="59">
        <v>492</v>
      </c>
    </row>
    <row r="57" spans="1:2" ht="13.5" thickBot="1">
      <c r="A57" s="59" t="s">
        <v>127</v>
      </c>
      <c r="B57" s="59">
        <v>1013</v>
      </c>
    </row>
    <row r="58" spans="1:2" ht="13.5" thickBot="1">
      <c r="A58" s="59" t="s">
        <v>138</v>
      </c>
      <c r="B58" s="59">
        <v>863</v>
      </c>
    </row>
    <row r="59" spans="1:2" ht="13.5" thickBot="1">
      <c r="A59" s="59" t="s">
        <v>283</v>
      </c>
      <c r="B59" s="59">
        <v>36</v>
      </c>
    </row>
    <row r="60" spans="1:2" ht="13.5" thickBot="1">
      <c r="A60" s="59" t="s">
        <v>284</v>
      </c>
      <c r="B60" s="59">
        <v>37</v>
      </c>
    </row>
    <row r="61" spans="1:2" ht="13.5" thickBot="1">
      <c r="A61" s="59" t="s">
        <v>285</v>
      </c>
      <c r="B61" s="59">
        <v>38</v>
      </c>
    </row>
    <row r="62" spans="1:2" ht="13.5" thickBot="1">
      <c r="A62" s="59" t="s">
        <v>286</v>
      </c>
      <c r="B62" s="59">
        <v>39</v>
      </c>
    </row>
    <row r="63" spans="1:2" ht="13.5" thickBot="1">
      <c r="A63" s="59" t="s">
        <v>287</v>
      </c>
      <c r="B63" s="59">
        <v>40</v>
      </c>
    </row>
    <row r="64" spans="1:2" ht="13.5" thickBot="1">
      <c r="A64" s="59" t="s">
        <v>288</v>
      </c>
      <c r="B64" s="59">
        <v>41</v>
      </c>
    </row>
    <row r="65" spans="1:2" ht="13.5" thickBot="1">
      <c r="A65" s="59" t="s">
        <v>289</v>
      </c>
      <c r="B65" s="59">
        <v>42</v>
      </c>
    </row>
    <row r="66" spans="1:2" ht="13.5" thickBot="1">
      <c r="A66" s="59" t="s">
        <v>290</v>
      </c>
      <c r="B66" s="59">
        <v>11</v>
      </c>
    </row>
    <row r="67" spans="1:2" ht="13.5" thickBot="1">
      <c r="A67" s="59" t="s">
        <v>291</v>
      </c>
      <c r="B67" s="59">
        <v>43</v>
      </c>
    </row>
    <row r="68" spans="1:2" ht="13.5" thickBot="1">
      <c r="A68" s="59" t="s">
        <v>292</v>
      </c>
      <c r="B68" s="59">
        <v>44</v>
      </c>
    </row>
    <row r="69" spans="1:2" ht="13.5" thickBot="1">
      <c r="A69" s="59" t="s">
        <v>293</v>
      </c>
      <c r="B69" s="59">
        <v>106</v>
      </c>
    </row>
    <row r="70" spans="1:2" ht="13.5" thickBot="1">
      <c r="A70" s="59" t="s">
        <v>294</v>
      </c>
      <c r="B70" s="59">
        <v>514</v>
      </c>
    </row>
    <row r="71" spans="1:2" ht="13.5" thickBot="1">
      <c r="A71" s="59" t="s">
        <v>295</v>
      </c>
      <c r="B71" s="59">
        <v>222</v>
      </c>
    </row>
    <row r="72" spans="1:2" ht="13.5" thickBot="1">
      <c r="A72" s="59" t="s">
        <v>149</v>
      </c>
      <c r="B72" s="59">
        <v>465</v>
      </c>
    </row>
    <row r="73" spans="1:2" ht="13.5" thickBot="1">
      <c r="A73" s="59" t="s">
        <v>296</v>
      </c>
      <c r="B73" s="59">
        <v>1692</v>
      </c>
    </row>
    <row r="74" spans="1:2" ht="13.5" thickBot="1">
      <c r="A74" s="59" t="s">
        <v>296</v>
      </c>
      <c r="B74" s="59">
        <v>1652</v>
      </c>
    </row>
    <row r="75" spans="1:2" ht="13.5" thickBot="1">
      <c r="A75" s="59" t="s">
        <v>296</v>
      </c>
      <c r="B75" s="59">
        <v>3434</v>
      </c>
    </row>
    <row r="76" spans="1:2" ht="13.5" thickBot="1">
      <c r="A76" s="59" t="s">
        <v>296</v>
      </c>
      <c r="B76" s="59">
        <v>471</v>
      </c>
    </row>
    <row r="77" spans="1:2">
      <c r="A77" s="59" t="s">
        <v>296</v>
      </c>
      <c r="B77" s="59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2024-08-01T17:05:36Z</dcterms:modified>
</cp:coreProperties>
</file>